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20115" windowHeight="6975" activeTab="2"/>
  </bookViews>
  <sheets>
    <sheet name="CAD-1" sheetId="6" r:id="rId1"/>
    <sheet name="1 - PLANILHA GERAL" sheetId="1" r:id="rId2"/>
    <sheet name="2 - CRON." sheetId="2" r:id="rId3"/>
    <sheet name="3 - ESPECIF.COMPLEMENTAR" sheetId="7" r:id="rId4"/>
  </sheets>
  <externalReferences>
    <externalReference r:id="rId5"/>
  </externalReferences>
  <definedNames>
    <definedName name="_">#REF!</definedName>
    <definedName name="____xlnm.Print_Titles_18">#REF!</definedName>
    <definedName name="___xlnm.Print_Titles_18">#REF!</definedName>
    <definedName name="__xlnm.Print_Titles_18">#REF!</definedName>
    <definedName name="_1Excel_BuiltIn_Print_Area_2_1">#REF!</definedName>
    <definedName name="_GoBack" localSheetId="3">'3 - ESPECIF.COMPLEMENTAR'!$A$16</definedName>
    <definedName name="_xlnm.Print_Area" localSheetId="1">'1 - PLANILHA GERAL'!$A$1:$H$297</definedName>
    <definedName name="_xlnm.Print_Area" localSheetId="2">'2 - CRON.'!$A$1:$H$75</definedName>
    <definedName name="_xlnm.Print_Area" localSheetId="3">'3 - ESPECIF.COMPLEMENTAR'!$A$1:$A$96</definedName>
    <definedName name="_xlnm.Print_Area" localSheetId="0">'CAD-1'!$A$1:$K$32</definedName>
    <definedName name="COMPLETO" localSheetId="2">#REF!</definedName>
    <definedName name="COMPLETO">#REF!</definedName>
    <definedName name="PLANILHA">#REF!</definedName>
    <definedName name="Print_Titles_10" localSheetId="2">('[1]CR.F.FINANC 2º PAVTO.'!$A:$D,'[1]CR.F.FINANC 2º PAVTO.'!$6:$9)</definedName>
    <definedName name="Print_Titles_10">('[1]CR.F.FINANC 2º PAVTO.'!$A:$D,'[1]CR.F.FINANC 2º PAVTO.'!$6:$9)</definedName>
    <definedName name="Print_Titles_11" localSheetId="2">('[1]CR.F.FINANC 3º PAVTO.'!$A:$D,'[1]CR.F.FINANC 3º PAVTO.'!$6:$9)</definedName>
    <definedName name="Print_Titles_11">('[1]CR.F.FINANC 3º PAVTO.'!$A:$D,'[1]CR.F.FINANC 3º PAVTO.'!$6:$9)</definedName>
    <definedName name="Print_Titles_12" localSheetId="2">('[1]CR.F.FINANC 4º PAVTO.'!$A:$D,'[1]CR.F.FINANC 4º PAVTO.'!$6:$9)</definedName>
    <definedName name="Print_Titles_12">('[1]CR.F.FINANC 4º PAVTO.'!$A:$D,'[1]CR.F.FINANC 4º PAVTO.'!$6:$9)</definedName>
    <definedName name="Print_Titles_13" localSheetId="2">('[1]CR.F.FINANC 5º PAVTO.'!$A:$D,'[1]CR.F.FINANC 5º PAVTO.'!$6:$9)</definedName>
    <definedName name="Print_Titles_13">('[1]CR.F.FINANC 5º PAVTO.'!$A:$D,'[1]CR.F.FINANC 5º PAVTO.'!$6:$9)</definedName>
    <definedName name="Print_Titles_14" localSheetId="2">('[1]CR.F.FINANC 6º PAVTO. (3)'!$A:$D,'[1]CR.F.FINANC 6º PAVTO. (3)'!$6:$9)</definedName>
    <definedName name="Print_Titles_14">('[1]CR.F.FINANC 6º PAVTO. (3)'!$A:$D,'[1]CR.F.FINANC 6º PAVTO. (3)'!$6:$9)</definedName>
    <definedName name="Print_Titles_9" localSheetId="2">('[1]CR.F.FINANC 1º PAVTO. '!$A:$D,'[1]CR.F.FINANC 1º PAVTO. '!$6:$9)</definedName>
    <definedName name="Print_Titles_9">('[1]CR.F.FINANC 1º PAVTO. '!$A:$D,'[1]CR.F.FINANC 1º PAVTO. '!$6:$9)</definedName>
    <definedName name="t">#REF!</definedName>
    <definedName name="TE">#REF!</definedName>
    <definedName name="_xlnm.Print_Titles" localSheetId="1">'1 - PLANILHA GERAL'!$2:$9</definedName>
    <definedName name="_xlnm.Print_Titles" localSheetId="2">'2 - CRON.'!$A:$D,'2 - CRON.'!$1:$10</definedName>
    <definedName name="TOTAL" localSheetId="2">#REF!</definedName>
    <definedName name="TOTAL">#REF!</definedName>
    <definedName name="Z_BCF2F9E2_887E_4A1A_A5D9_FC0AF24D9225_.wvu.PrintArea" localSheetId="0" hidden="1">'CAD-1'!$A$1:$K$32</definedName>
    <definedName name="Z_E60EB044_E81A_4A3A_BA5F_0D8258A52ACC_.wvu.PrintArea" localSheetId="0" hidden="1">'CAD-1'!$A$1:$K$32</definedName>
  </definedNames>
  <calcPr calcId="124519"/>
  <fileRecoveryPr repairLoad="1"/>
</workbook>
</file>

<file path=xl/calcChain.xml><?xml version="1.0" encoding="utf-8"?>
<calcChain xmlns="http://schemas.openxmlformats.org/spreadsheetml/2006/main">
  <c r="H12" i="1"/>
  <c r="H280"/>
  <c r="H70" i="2" l="1"/>
  <c r="H288" i="1"/>
  <c r="H287"/>
  <c r="H286"/>
  <c r="H285"/>
  <c r="H284"/>
  <c r="H279"/>
  <c r="H278"/>
  <c r="H277"/>
  <c r="H276"/>
  <c r="H275"/>
  <c r="H274"/>
  <c r="H273"/>
  <c r="H272"/>
  <c r="H270"/>
  <c r="H269"/>
  <c r="H267"/>
  <c r="H266"/>
  <c r="H265"/>
  <c r="H259"/>
  <c r="H258"/>
  <c r="H257"/>
  <c r="H256"/>
  <c r="H255"/>
  <c r="H254"/>
  <c r="H253"/>
  <c r="H252"/>
  <c r="H251"/>
  <c r="H250"/>
  <c r="H249"/>
  <c r="H248"/>
  <c r="H247"/>
  <c r="H246"/>
  <c r="H245"/>
  <c r="H244"/>
  <c r="H243"/>
  <c r="H241"/>
  <c r="H240"/>
  <c r="H239"/>
  <c r="H238"/>
  <c r="H237"/>
  <c r="H236"/>
  <c r="H235"/>
  <c r="H234"/>
  <c r="H233"/>
  <c r="H232"/>
  <c r="H231"/>
  <c r="H230"/>
  <c r="H224"/>
  <c r="H222"/>
  <c r="H221"/>
  <c r="H220"/>
  <c r="H218"/>
  <c r="H217"/>
  <c r="H215"/>
  <c r="H214"/>
  <c r="H213"/>
  <c r="H207"/>
  <c r="H205"/>
  <c r="H203"/>
  <c r="H202"/>
  <c r="H201"/>
  <c r="H199"/>
  <c r="H198"/>
  <c r="H196"/>
  <c r="H195"/>
  <c r="H193"/>
  <c r="H192"/>
  <c r="H190"/>
  <c r="H189"/>
  <c r="H183"/>
  <c r="H182"/>
  <c r="H177"/>
  <c r="H176"/>
  <c r="H175"/>
  <c r="H174"/>
  <c r="H173"/>
  <c r="H171"/>
  <c r="H169"/>
  <c r="H168"/>
  <c r="H167"/>
  <c r="H166"/>
  <c r="H165"/>
  <c r="H164"/>
  <c r="H162"/>
  <c r="H161"/>
  <c r="H160"/>
  <c r="H158"/>
  <c r="H156"/>
  <c r="H154"/>
  <c r="H152"/>
  <c r="H151"/>
  <c r="H149"/>
  <c r="H148"/>
  <c r="H147"/>
  <c r="H146"/>
  <c r="H144"/>
  <c r="H143"/>
  <c r="H142"/>
  <c r="H136"/>
  <c r="H135"/>
  <c r="H134"/>
  <c r="H133"/>
  <c r="H128"/>
  <c r="H127"/>
  <c r="H126"/>
  <c r="H124"/>
  <c r="H122"/>
  <c r="H121"/>
  <c r="H120"/>
  <c r="H119"/>
  <c r="H113"/>
  <c r="H112"/>
  <c r="H111"/>
  <c r="H109"/>
  <c r="H107"/>
  <c r="H101"/>
  <c r="H103" s="1"/>
  <c r="D37" i="2" s="1"/>
  <c r="H96" i="1"/>
  <c r="H95"/>
  <c r="H94"/>
  <c r="H93"/>
  <c r="H88"/>
  <c r="H87"/>
  <c r="H86"/>
  <c r="H85"/>
  <c r="H84"/>
  <c r="H79"/>
  <c r="H78"/>
  <c r="H77"/>
  <c r="H76"/>
  <c r="H75"/>
  <c r="H74"/>
  <c r="H73"/>
  <c r="H72"/>
  <c r="H67"/>
  <c r="H66"/>
  <c r="H65"/>
  <c r="H63"/>
  <c r="H57"/>
  <c r="H56"/>
  <c r="H55"/>
  <c r="H52"/>
  <c r="H50"/>
  <c r="H45"/>
  <c r="H44"/>
  <c r="H43"/>
  <c r="H42"/>
  <c r="H41"/>
  <c r="H40"/>
  <c r="H39"/>
  <c r="H38"/>
  <c r="H37"/>
  <c r="H36"/>
  <c r="H35"/>
  <c r="H34"/>
  <c r="H33"/>
  <c r="H32"/>
  <c r="H31"/>
  <c r="H30"/>
  <c r="H29"/>
  <c r="H28"/>
  <c r="H27"/>
  <c r="H26"/>
  <c r="H25"/>
  <c r="H24"/>
  <c r="H19"/>
  <c r="H17"/>
  <c r="H16"/>
  <c r="H15"/>
  <c r="H13"/>
  <c r="H290" l="1"/>
  <c r="D67" i="2" s="1"/>
  <c r="H281" i="1"/>
  <c r="D64" i="2" s="1"/>
  <c r="H226" i="1"/>
  <c r="D58" i="2" s="1"/>
  <c r="H209" i="1"/>
  <c r="D55" i="2" s="1"/>
  <c r="H185" i="1"/>
  <c r="H295" s="1"/>
  <c r="H179"/>
  <c r="D49" i="2" s="1"/>
  <c r="H138" i="1"/>
  <c r="D46" i="2" s="1"/>
  <c r="H115" i="1"/>
  <c r="D40" i="2" s="1"/>
  <c r="H98" i="1"/>
  <c r="D34" i="2" s="1"/>
  <c r="H90" i="1"/>
  <c r="D31" i="2" s="1"/>
  <c r="H69" i="1"/>
  <c r="D25" i="2" s="1"/>
  <c r="H59" i="1"/>
  <c r="D22" i="2" s="1"/>
  <c r="H47" i="1"/>
  <c r="H21"/>
  <c r="H261"/>
  <c r="D61" i="2" s="1"/>
  <c r="H130" i="1"/>
  <c r="D43" i="2" s="1"/>
  <c r="H81" i="1"/>
  <c r="D28" i="2" s="1"/>
  <c r="G55" l="1"/>
  <c r="F55"/>
  <c r="D52"/>
  <c r="G52" s="1"/>
  <c r="G70" s="1"/>
  <c r="H293" i="1"/>
  <c r="D70" i="2" l="1"/>
  <c r="H294" i="1"/>
  <c r="H296" s="1"/>
  <c r="H67" i="2"/>
  <c r="G64"/>
  <c r="H61"/>
  <c r="H55"/>
  <c r="F49"/>
  <c r="G46"/>
  <c r="G37"/>
  <c r="F34"/>
  <c r="G25"/>
  <c r="D19"/>
  <c r="G43" l="1"/>
  <c r="I43" s="1"/>
  <c r="H43"/>
  <c r="G49"/>
  <c r="G34"/>
  <c r="F46"/>
  <c r="G40"/>
  <c r="F40"/>
  <c r="H64"/>
  <c r="I64" s="1"/>
  <c r="I65"/>
  <c r="I63"/>
  <c r="I62"/>
  <c r="I61"/>
  <c r="I59"/>
  <c r="G58"/>
  <c r="I56"/>
  <c r="I53"/>
  <c r="I52"/>
  <c r="I50"/>
  <c r="H49"/>
  <c r="I47"/>
  <c r="I44"/>
  <c r="I41"/>
  <c r="I38"/>
  <c r="I37"/>
  <c r="I36"/>
  <c r="I35"/>
  <c r="I33"/>
  <c r="I32"/>
  <c r="I30"/>
  <c r="I29"/>
  <c r="H28"/>
  <c r="I27"/>
  <c r="I26"/>
  <c r="I24"/>
  <c r="I23"/>
  <c r="I21"/>
  <c r="I20"/>
  <c r="E19"/>
  <c r="I19" s="1"/>
  <c r="I18"/>
  <c r="I17"/>
  <c r="I15"/>
  <c r="I14"/>
  <c r="I12"/>
  <c r="I11"/>
  <c r="D16"/>
  <c r="F16" s="1"/>
  <c r="I40" l="1"/>
  <c r="F22"/>
  <c r="I58"/>
  <c r="D13"/>
  <c r="G13" s="1"/>
  <c r="E16"/>
  <c r="I16" s="1"/>
  <c r="I25"/>
  <c r="I28"/>
  <c r="G31"/>
  <c r="I31" s="1"/>
  <c r="I34"/>
  <c r="I46"/>
  <c r="I49"/>
  <c r="I55"/>
  <c r="I67"/>
  <c r="G68" l="1"/>
  <c r="G69" s="1"/>
  <c r="F13"/>
  <c r="F68" s="1"/>
  <c r="F69" s="1"/>
  <c r="D68"/>
  <c r="D69" s="1"/>
  <c r="I22"/>
  <c r="I70"/>
  <c r="H13"/>
  <c r="H68" s="1"/>
  <c r="H69" s="1"/>
  <c r="E13"/>
  <c r="E68" s="1"/>
  <c r="E69" s="1"/>
  <c r="I13" l="1"/>
  <c r="I68" s="1"/>
  <c r="D26"/>
  <c r="D41"/>
  <c r="D20"/>
  <c r="D65"/>
  <c r="D44"/>
  <c r="D72"/>
  <c r="D73" s="1"/>
  <c r="D23"/>
  <c r="D29"/>
  <c r="D35"/>
  <c r="D14"/>
  <c r="D62"/>
  <c r="D11"/>
  <c r="D38"/>
  <c r="D47"/>
  <c r="D71"/>
  <c r="D74" s="1"/>
  <c r="D75" s="1"/>
  <c r="D17"/>
  <c r="D32"/>
  <c r="H71"/>
  <c r="F71"/>
  <c r="G71"/>
  <c r="E71"/>
  <c r="F74" l="1"/>
  <c r="F72"/>
  <c r="H74"/>
  <c r="H72"/>
  <c r="E74"/>
  <c r="E72"/>
  <c r="E73" s="1"/>
  <c r="I71"/>
  <c r="G74"/>
  <c r="G72"/>
  <c r="F73" l="1"/>
  <c r="G73" s="1"/>
  <c r="H73" s="1"/>
  <c r="E75"/>
  <c r="F75" s="1"/>
  <c r="G75" s="1"/>
  <c r="H75" s="1"/>
  <c r="I74"/>
</calcChain>
</file>

<file path=xl/sharedStrings.xml><?xml version="1.0" encoding="utf-8"?>
<sst xmlns="http://schemas.openxmlformats.org/spreadsheetml/2006/main" count="1063" uniqueCount="819">
  <si>
    <t xml:space="preserve"> 01.</t>
  </si>
  <si>
    <t>SERVIÇOS PRELIMINARES</t>
  </si>
  <si>
    <t xml:space="preserve"> </t>
  </si>
  <si>
    <t xml:space="preserve"> 01. 01.</t>
  </si>
  <si>
    <t>CANTEIRO DE OBRA</t>
  </si>
  <si>
    <t xml:space="preserve"> 01. 01. 01.</t>
  </si>
  <si>
    <t>CV0013</t>
  </si>
  <si>
    <t>TAPUME DE CHAPA DE MADEIRA COMPENSADA, E= 6MM, COM PINTURA A CAL E REAPROVEITAMENTO DE 2X</t>
  </si>
  <si>
    <t>M2</t>
  </si>
  <si>
    <t>74220/001</t>
  </si>
  <si>
    <t xml:space="preserve"> 01. 01. 02.</t>
  </si>
  <si>
    <t>CZ8564</t>
  </si>
  <si>
    <t>DESPESAS COM COPIAS HELIOGRAFICAS</t>
  </si>
  <si>
    <t xml:space="preserve"> 01. 02.</t>
  </si>
  <si>
    <t>EQUIPE DE OBRA</t>
  </si>
  <si>
    <t xml:space="preserve"> 01. 02. 01.</t>
  </si>
  <si>
    <t>CU1311</t>
  </si>
  <si>
    <t>ENGENHEIRO CIVIL DE OBRA JUNIOR COM ENCARGOS COMPLEMENTARES</t>
  </si>
  <si>
    <t>H</t>
  </si>
  <si>
    <t xml:space="preserve"> 01. 02. 02.</t>
  </si>
  <si>
    <t>CU1387</t>
  </si>
  <si>
    <t>ENCARREGADO GERAL DE OBRAS COM ENCARGOS COMPLEMENTARES</t>
  </si>
  <si>
    <t>MES</t>
  </si>
  <si>
    <t xml:space="preserve"> 01. 02. 03.</t>
  </si>
  <si>
    <t>CZ5415</t>
  </si>
  <si>
    <t>SERVENTE PARA CARGA/DESCARGA E LIMPEZA DA OBRA</t>
  </si>
  <si>
    <t>MS</t>
  </si>
  <si>
    <t xml:space="preserve"> 01. 03.</t>
  </si>
  <si>
    <t>MOBILIZAÇÃO/DESMOBILIZAÇÃO DA OBRA</t>
  </si>
  <si>
    <t xml:space="preserve"> 01. 03. 01.</t>
  </si>
  <si>
    <t>CZ9890</t>
  </si>
  <si>
    <t>MOBILIZAÇÃO E DESMOBILIZAÇÃO DA OBRA</t>
  </si>
  <si>
    <t>UN</t>
  </si>
  <si>
    <t xml:space="preserve">TOTAL ITEM:  01   </t>
  </si>
  <si>
    <t xml:space="preserve"> 02.</t>
  </si>
  <si>
    <t>DEMOLIÇÕES E REMOÇÕES</t>
  </si>
  <si>
    <t xml:space="preserve"> 02. 01.</t>
  </si>
  <si>
    <t>CZ9001</t>
  </si>
  <si>
    <t>DEMOLIÇÃO DE PISO EM CERÂMICA INCLUSIVE CONTRAPISO</t>
  </si>
  <si>
    <t xml:space="preserve"> 02. 02.</t>
  </si>
  <si>
    <t>CV0061</t>
  </si>
  <si>
    <t>DEMOLICAO DE ALVENARIA DE TIJOLOS FURADOS S/REAPROVEITAMENTO</t>
  </si>
  <si>
    <t>M3</t>
  </si>
  <si>
    <t>73899/002</t>
  </si>
  <si>
    <t xml:space="preserve"> 02. 03.</t>
  </si>
  <si>
    <t>CZ9002</t>
  </si>
  <si>
    <t>DEMOLIÇÃO DE REBOCO</t>
  </si>
  <si>
    <t xml:space="preserve"> 02. 04.</t>
  </si>
  <si>
    <t>CV0101</t>
  </si>
  <si>
    <t>REMOCAO DE AZULEJO E SUBSTRATO DE ADERENCIA EM ARGAMASSA</t>
  </si>
  <si>
    <t xml:space="preserve"> 02. 05.</t>
  </si>
  <si>
    <t>CZ5148</t>
  </si>
  <si>
    <t>DEMOLIÇÃO DE SOLEIRA DE GRANITO</t>
  </si>
  <si>
    <t xml:space="preserve"> 02. 06.</t>
  </si>
  <si>
    <t>CZ2514</t>
  </si>
  <si>
    <t>DEMOLIÇÃO DE PISO EM MADEIRA INCLUSIVE CONTRAPISO</t>
  </si>
  <si>
    <t xml:space="preserve"> 02. 07.</t>
  </si>
  <si>
    <t>CV0106</t>
  </si>
  <si>
    <t>REMOCAO DE RODAPE CERAMICO</t>
  </si>
  <si>
    <t>M</t>
  </si>
  <si>
    <t xml:space="preserve"> 02. 08.</t>
  </si>
  <si>
    <t>CZ5418</t>
  </si>
  <si>
    <t>REMOÇÃO DE RODAPÉ DE MADEIRA</t>
  </si>
  <si>
    <t xml:space="preserve"> 02. 09.</t>
  </si>
  <si>
    <t>CZ4587</t>
  </si>
  <si>
    <t>REMOÇÃO DE ESQUADRIA DE MADEIRA (PORTA/MARCO E ALIZAR)</t>
  </si>
  <si>
    <t>CJ</t>
  </si>
  <si>
    <t xml:space="preserve"> 02. 10.</t>
  </si>
  <si>
    <t>CZ1452</t>
  </si>
  <si>
    <t xml:space="preserve"> 02. 11.</t>
  </si>
  <si>
    <t>CZ1548</t>
  </si>
  <si>
    <t>REMOÇÃO DE PORTA DE VIDRO TEMPERADO</t>
  </si>
  <si>
    <t xml:space="preserve"> 02. 12.</t>
  </si>
  <si>
    <t>CZ1245</t>
  </si>
  <si>
    <t>DEMOLIÇÃO DE BANCADA DE GRANITO OU MÁRMORE</t>
  </si>
  <si>
    <t xml:space="preserve"> 02. 13.</t>
  </si>
  <si>
    <t>CZ5487</t>
  </si>
  <si>
    <t>REMOÇÃO DE ARMÁRIOS SOB BANCADA</t>
  </si>
  <si>
    <t xml:space="preserve"> 02. 14.</t>
  </si>
  <si>
    <t>CZ5147</t>
  </si>
  <si>
    <t>REMOÇÃO DE BANCADAS E/OU PRATELEIRA DE MADEIRA E/OU MDF</t>
  </si>
  <si>
    <t xml:space="preserve"> 02. 15.</t>
  </si>
  <si>
    <t>CZ9009</t>
  </si>
  <si>
    <t>REMOÇÃO LOUÇAS</t>
  </si>
  <si>
    <t xml:space="preserve"> 02. 16.</t>
  </si>
  <si>
    <t>CZ9011</t>
  </si>
  <si>
    <t>REMOÇÃO DE TORNEIRAS</t>
  </si>
  <si>
    <t xml:space="preserve"> 02. 17.</t>
  </si>
  <si>
    <t>CZ9008</t>
  </si>
  <si>
    <t xml:space="preserve"> 02. 18.</t>
  </si>
  <si>
    <t>CZ1547</t>
  </si>
  <si>
    <t>REMOÇÃO DE ESPELHO</t>
  </si>
  <si>
    <t xml:space="preserve"> 02. 19.</t>
  </si>
  <si>
    <t>CZ1457</t>
  </si>
  <si>
    <t>REMOÇÃO DE ESCADA HELICOIDAL</t>
  </si>
  <si>
    <t xml:space="preserve"> 02. 20.</t>
  </si>
  <si>
    <t>CO0134</t>
  </si>
  <si>
    <t>CARGA MANUAL DE ENTULHO EM CAMINHAO BASCULANTE 6 M3</t>
  </si>
  <si>
    <t xml:space="preserve"> 02. 21.</t>
  </si>
  <si>
    <t>CZ6325</t>
  </si>
  <si>
    <t>REMOÇÃO DE ENTULHO EM CAÇAMBA</t>
  </si>
  <si>
    <t xml:space="preserve"> 02. 22.</t>
  </si>
  <si>
    <t>CU1389</t>
  </si>
  <si>
    <t>ENSACAMENTO DE ENTULHO E TRANSPORTE VERTICAL</t>
  </si>
  <si>
    <t xml:space="preserve">TOTAL ITEM:  02   </t>
  </si>
  <si>
    <t xml:space="preserve"> 03.</t>
  </si>
  <si>
    <t>ESTRUTURA</t>
  </si>
  <si>
    <t xml:space="preserve"> 03. 01.</t>
  </si>
  <si>
    <t>CZ6054</t>
  </si>
  <si>
    <t>RECOMPOSIÇÃO DE LAJE ARMADA (FECHAMENTO DO VÃO DA ESCADA HELICOIDAL METÁLICA)</t>
  </si>
  <si>
    <t xml:space="preserve">TOTAL ITEM:  03   </t>
  </si>
  <si>
    <t xml:space="preserve"> 04.</t>
  </si>
  <si>
    <t>ALVENARIA</t>
  </si>
  <si>
    <t xml:space="preserve"> 04. 01.</t>
  </si>
  <si>
    <t>CP0125</t>
  </si>
  <si>
    <t>ALVENARIA DE VEDAÇÃO DE BLOCOS CERÂMICOS FURADOS NA HORIZONTAL DE 9X19X19CM (ESPESSURA 9CM) DE PAREDES COM ÁREA LÍQUIDA MENOR QUE 6M² COM VÃOS E ARGAMASSA DE ASSENTAMENTO COM PREPARO MANUAL. AF_06/2014</t>
  </si>
  <si>
    <t xml:space="preserve"> 04. 02.</t>
  </si>
  <si>
    <t>CH0564</t>
  </si>
  <si>
    <t>FIXAÇÃO (ENCUNHAMENTO) DE ALVENARIA DE VEDAÇÃO COM ARGAMASSA APLICADACOM BISNAGA. AF_03/2016</t>
  </si>
  <si>
    <t xml:space="preserve"> 04. 03.</t>
  </si>
  <si>
    <t>CH0553</t>
  </si>
  <si>
    <t>VERGA MOLDADA IN LOCO EM CONCRETO PARA PORTAS COM MAIS DE 1,5 M DE VÃO. AF_03/2016</t>
  </si>
  <si>
    <t xml:space="preserve">TOTAL ITEM:  04   </t>
  </si>
  <si>
    <t xml:space="preserve"> 05.</t>
  </si>
  <si>
    <t xml:space="preserve"> 05. 01.</t>
  </si>
  <si>
    <t>ESQUADRIA DE MADEIRA</t>
  </si>
  <si>
    <t xml:space="preserve"> 05. 01. 01.</t>
  </si>
  <si>
    <t>CF0271</t>
  </si>
  <si>
    <t>KIT DE PORTA DE MADEIRA PARA PINTURA, SEMI-OCA (LEVE OU MÉDIA), PADRÃOPOPULAR, 90X210CM, ESPESSURA DE 3,5CM, ITENS INCLUSOS: DOBRADIÇAS, MONTAGEM E INSTALAÇÃO DO BATENTE, SEM FECHADURA - FORNECIMENTO E INSTALAÇÃO. AF_08/2015</t>
  </si>
  <si>
    <t xml:space="preserve"> 05. 02.</t>
  </si>
  <si>
    <t>FERRAGENS</t>
  </si>
  <si>
    <t xml:space="preserve"> 05. 02. 01.</t>
  </si>
  <si>
    <t>CZ1234</t>
  </si>
  <si>
    <t>PUXADOR HORIZONTAL EM ACO INOX - D= 11/2 PARA PORTA DE PNE</t>
  </si>
  <si>
    <t xml:space="preserve"> 05. 02. 02.</t>
  </si>
  <si>
    <t>CZ5879</t>
  </si>
  <si>
    <t>BARRA DE APOIO EM AÇO INOX 90X40 CM FIXADO NA PORTA PNE</t>
  </si>
  <si>
    <t xml:space="preserve"> 05. 02. 05.</t>
  </si>
  <si>
    <t>CF0225</t>
  </si>
  <si>
    <t>FECHADURA DE EMBUTIR PARA PORTA DE BANHEIRO, COMPLETA, ACABAMENTO PADRÃO MÉDIO, INCLUSO EXECUÇÃO DE FURO - FORNECIMENTO E INSTALAÇÃO. AF_08/2015</t>
  </si>
  <si>
    <t xml:space="preserve">TOTAL ITEM:  05   </t>
  </si>
  <si>
    <t xml:space="preserve"> 06.</t>
  </si>
  <si>
    <t>ESQUADRIA DE VIDRO TEMPERADO</t>
  </si>
  <si>
    <t xml:space="preserve"> 06. 01.</t>
  </si>
  <si>
    <t>CZ2365</t>
  </si>
  <si>
    <t xml:space="preserve"> 06. 02.</t>
  </si>
  <si>
    <t>CZ2366</t>
  </si>
  <si>
    <t>PV2 - (209X210) CM PORTA DE VIDRO TEMPERADO INCOLOR - E=8 MM - SENDO: 01 FOLHA FIXA E 01 FOLHA DE CORRER</t>
  </si>
  <si>
    <t xml:space="preserve"> 06. 03.</t>
  </si>
  <si>
    <t>CZ2369</t>
  </si>
  <si>
    <t xml:space="preserve"> 06. 04.</t>
  </si>
  <si>
    <t>CZ2389</t>
  </si>
  <si>
    <t xml:space="preserve"> 06. 05.</t>
  </si>
  <si>
    <t>CZ2370</t>
  </si>
  <si>
    <t xml:space="preserve"> 06. 06.</t>
  </si>
  <si>
    <t>CZ1258</t>
  </si>
  <si>
    <t>PUXADOR DUPLO EM AÇO INOX POLIDO - L = 60 CM - FAVORITA OU SIMILAR</t>
  </si>
  <si>
    <t xml:space="preserve">TOTAL ITEM:  06   </t>
  </si>
  <si>
    <t xml:space="preserve"> 07.</t>
  </si>
  <si>
    <t>FORROS</t>
  </si>
  <si>
    <t xml:space="preserve"> 07. 01.</t>
  </si>
  <si>
    <t>CZ2345</t>
  </si>
  <si>
    <t>FORRO DE GESSO ACARTONADO - FGE - INSTALADO</t>
  </si>
  <si>
    <t xml:space="preserve"> 07. 02.</t>
  </si>
  <si>
    <t>CZ6548</t>
  </si>
  <si>
    <t>SANCA EM GESSO ACARTONADO COM MOLDURA CURVA CONFORME DET. 02</t>
  </si>
  <si>
    <t xml:space="preserve"> 07. 03.</t>
  </si>
  <si>
    <t>CZ6549</t>
  </si>
  <si>
    <t>SANCA EM GESSO ACARTONADO RETO COM MOLDURA  RETO - CONFORME DET. 01</t>
  </si>
  <si>
    <t xml:space="preserve"> 07. 04.</t>
  </si>
  <si>
    <t>CZ2658</t>
  </si>
  <si>
    <t>JUNTA DE DILATAÇÃO EM AÇO GALVANIZADO COM PINTURA ELETROSTÁTICA BRANCA</t>
  </si>
  <si>
    <t xml:space="preserve">TOTAL ITEM:  07   </t>
  </si>
  <si>
    <t xml:space="preserve"> 08.</t>
  </si>
  <si>
    <t>REVESTIMENTO</t>
  </si>
  <si>
    <t xml:space="preserve"> 08. 01.</t>
  </si>
  <si>
    <t>CT0127</t>
  </si>
  <si>
    <t>CHAPISCO APLICADO EM ALVENARIA (COM PRESENÇA DE VÃOS) E ESTRUTURAS DECONCRETO DE FACHADA, COM ROLO PARA TEXTURA ACRÍLICA. ARGAMASSA INDUSTRIALIZADA COM PREPARO MANUAL. AF_06/2014</t>
  </si>
  <si>
    <t xml:space="preserve"> 08. 02.</t>
  </si>
  <si>
    <t>CZ0727</t>
  </si>
  <si>
    <t>EMBOÇO C/ARGAM.1:2:8 CIM/MASSICAL(OU SIM.)/AREIA</t>
  </si>
  <si>
    <t xml:space="preserve"> 08. 03.</t>
  </si>
  <si>
    <t>CZ0728</t>
  </si>
  <si>
    <t>REBOCO C/ARGAM.1:2:10 CIM/MASSICAL(OU SIM.)/AREIA</t>
  </si>
  <si>
    <t xml:space="preserve"> 08. 04.</t>
  </si>
  <si>
    <t xml:space="preserve">TOTAL ITEM:  08   </t>
  </si>
  <si>
    <t xml:space="preserve"> 09.</t>
  </si>
  <si>
    <t>IMPERMEABILIZAÇÃO</t>
  </si>
  <si>
    <t xml:space="preserve"> 09. 01.</t>
  </si>
  <si>
    <t>CI0016</t>
  </si>
  <si>
    <t>IMPERMEABILIZACAO DE SUPERFICIE COM ADESIVO LIQUIDO SOBRE CIMENTO CRISTALIZANTE, INCLUSO VEU DE FIBRA DE VIDRO.</t>
  </si>
  <si>
    <t>73762/002</t>
  </si>
  <si>
    <t xml:space="preserve">TOTAL ITEM:  09   </t>
  </si>
  <si>
    <t xml:space="preserve"> 10.</t>
  </si>
  <si>
    <t>PAVIMENTAÇÃO</t>
  </si>
  <si>
    <t xml:space="preserve"> 10. 01.</t>
  </si>
  <si>
    <t>CONTRAPISOS</t>
  </si>
  <si>
    <t xml:space="preserve"> 10. 01. 01.</t>
  </si>
  <si>
    <t>CS0281</t>
  </si>
  <si>
    <t>CONTRAPISO EM ARGAMASSA PRONTA, PREPARO MANUAL, APLICADO EM ÁREAS SECAS SOBRE LAJE, ADERIDO, ESPESSURA 3CM. AF_06/2014</t>
  </si>
  <si>
    <t xml:space="preserve"> 10. 02.</t>
  </si>
  <si>
    <t>PISOS</t>
  </si>
  <si>
    <t xml:space="preserve"> 10. 02. 01.</t>
  </si>
  <si>
    <t>CZ0351</t>
  </si>
  <si>
    <t>REVESTIMENTO CERÂMICO PARA PISO COM PLACAS TIPO PORCELANATO DE DIMENSÕES 60X60 CM PORTOBELLO OU EQUIVALENTE</t>
  </si>
  <si>
    <t xml:space="preserve"> 10. 03.</t>
  </si>
  <si>
    <t>SOLEIRAS/RODAPÉS/PEITORIS</t>
  </si>
  <si>
    <t xml:space="preserve"> 10. 03. 01.</t>
  </si>
  <si>
    <t>CZ6058</t>
  </si>
  <si>
    <t>SOLEIRA EM GRANITO PRETO SÃO GABRIEL ASSENTADA COM ARGAMASSA AC2</t>
  </si>
  <si>
    <t xml:space="preserve"> 10. 03. 02.</t>
  </si>
  <si>
    <t>CZ2145</t>
  </si>
  <si>
    <t>RODAPÉ EM GRANITO PRETO SÃO GABRIEL POLIDO - E= 2 CM - H= 10 CM</t>
  </si>
  <si>
    <t xml:space="preserve"> 10. 03. 03.</t>
  </si>
  <si>
    <t>CZ6059</t>
  </si>
  <si>
    <t>PEITORIL EM GRANITO PRETO SÃO GABRIEL ASSENTADA COM ARGAMASSA AC2</t>
  </si>
  <si>
    <t xml:space="preserve">TOTAL ITEM:  10   </t>
  </si>
  <si>
    <t xml:space="preserve"> 11.</t>
  </si>
  <si>
    <t>PINTURA</t>
  </si>
  <si>
    <t xml:space="preserve"> 11. 01.</t>
  </si>
  <si>
    <t>EMASSAMENTOS</t>
  </si>
  <si>
    <t xml:space="preserve"> 11. 01. 01.</t>
  </si>
  <si>
    <t>CR0017</t>
  </si>
  <si>
    <t>EMASSAMENTO COM MASSA A OLEO, DUAS DEMAOS</t>
  </si>
  <si>
    <t>74133/002</t>
  </si>
  <si>
    <t xml:space="preserve"> 11. 01. 02.</t>
  </si>
  <si>
    <t>CR0138</t>
  </si>
  <si>
    <t>APLICAÇÃO E LIXAMENTO DE MASSA LÁTEX EM TETO, DUAS DEMÃOS. AF_06/2014</t>
  </si>
  <si>
    <t xml:space="preserve"> 11. 01. 03.</t>
  </si>
  <si>
    <t>CR0139</t>
  </si>
  <si>
    <t>APLICAÇÃO E LIXAMENTO DE MASSA LÁTEX EM PAREDES, DUAS DEMÃOS. AF_06/2014</t>
  </si>
  <si>
    <t xml:space="preserve"> 11. 01. 04.</t>
  </si>
  <si>
    <t>CR0137</t>
  </si>
  <si>
    <t>APLICAÇÃO E LIXAMENTO DE MASSA LÁTEX EM PAREDES, UMA DEMÃO. AF_06/2014</t>
  </si>
  <si>
    <t xml:space="preserve"> 11. 02.</t>
  </si>
  <si>
    <t>PINTURA LÁTEX</t>
  </si>
  <si>
    <t xml:space="preserve"> 11. 02. 01.</t>
  </si>
  <si>
    <t>CR0132</t>
  </si>
  <si>
    <t>APLICAÇÃO MANUAL DE PINTURA COM TINTA LÁTEX PVA EM TETO, DUAS DEMÃOS.AF_06/2014</t>
  </si>
  <si>
    <t xml:space="preserve"> 11. 03.</t>
  </si>
  <si>
    <t>PINTURA ACRÍLICA</t>
  </si>
  <si>
    <t xml:space="preserve"> 11. 03. 01.</t>
  </si>
  <si>
    <t>CZ0777</t>
  </si>
  <si>
    <t>CR0035</t>
  </si>
  <si>
    <t>PINTURA ESMALTE ACETINADO, DUAS DEMAOS, SOBRE SUPERFICIE METALICA</t>
  </si>
  <si>
    <t>73924/002</t>
  </si>
  <si>
    <t>CR0026</t>
  </si>
  <si>
    <t>PINTURA ESMALTE ACETINADO PARA MADEIRA, DUAS DEMAOS, SOBRE FUNDO NIVELADOR BRANCO</t>
  </si>
  <si>
    <t>74065/002</t>
  </si>
  <si>
    <t xml:space="preserve">TOTAL ITEM:  11   </t>
  </si>
  <si>
    <t xml:space="preserve"> 12.</t>
  </si>
  <si>
    <t>BANCADAS</t>
  </si>
  <si>
    <t xml:space="preserve"> 12. 01.</t>
  </si>
  <si>
    <t>CZ0790</t>
  </si>
  <si>
    <t>BANCADA (95X60) CM EM GRANITO PRETO SÃO GABRIEL POLIDO, E=2 CM, APOIADA EM CONSOLE METALON, CONF.DET.PROJ. PARA COPA</t>
  </si>
  <si>
    <t>18.08.42</t>
  </si>
  <si>
    <t xml:space="preserve"> 12. 02.</t>
  </si>
  <si>
    <t>CZ0659</t>
  </si>
  <si>
    <t>BANCADA CURVA (60X60) CM EM GRANITO PRETO SÃO GABRIEL POLIDO, E=2 CM, APOIADA EM CONSOLE METALON,CONF.DET.PROJ. PARA WC.</t>
  </si>
  <si>
    <t xml:space="preserve"> 12. 03.</t>
  </si>
  <si>
    <t>CZ2146</t>
  </si>
  <si>
    <t>RODABANCADA EM GRANITO PRETO SÃO GABRIEL POLIDO - E= 2 CM - H=10 CM</t>
  </si>
  <si>
    <t xml:space="preserve"> 12. 04.</t>
  </si>
  <si>
    <t>CZ2147</t>
  </si>
  <si>
    <t>RODABANCADA EM GRANITO PRETO SÃO GABRIEL POLIDO - E= 2 CM - H=20 CM</t>
  </si>
  <si>
    <t xml:space="preserve">TOTAL ITEM:  12   </t>
  </si>
  <si>
    <t xml:space="preserve"> 13.</t>
  </si>
  <si>
    <t>INSTALAÇÕES ELÉTRICAS</t>
  </si>
  <si>
    <t xml:space="preserve"> 13. 01.</t>
  </si>
  <si>
    <t>CAIXAS</t>
  </si>
  <si>
    <t xml:space="preserve"> 13. 01. 01.</t>
  </si>
  <si>
    <t>CJ0646</t>
  </si>
  <si>
    <t>CAIXA RETANGULAR 4" X 2" MÉDIA (1,30 M DO PISO), METÁLICA, INSTALADA EM PAREDE - FORNECIMENTO E INSTALAÇÃO. AF_12/2015</t>
  </si>
  <si>
    <t xml:space="preserve"> 13. 01. 02.</t>
  </si>
  <si>
    <t>CJ0647</t>
  </si>
  <si>
    <t>CAIXA RETANGULAR 4" X 2" BAIXA (0,30 M DO PISO), METÁLICA, INSTALADA EM PAREDE - FORNECIMENTO E INSTALAÇÃO. AF_12/2015</t>
  </si>
  <si>
    <t xml:space="preserve"> 13. 01. 03.</t>
  </si>
  <si>
    <t>CJ0650</t>
  </si>
  <si>
    <t>CAIXA RETANGULAR 4" X 4" BAIXA (0,30 M DO PISO), METÁLICA, INSTALADA EM PAREDE - FORNECIMENTO E INSTALAÇÃO. AF_12/2015</t>
  </si>
  <si>
    <t xml:space="preserve"> 13. 02.</t>
  </si>
  <si>
    <t>TOMADAS E INTERRUPTRES</t>
  </si>
  <si>
    <t xml:space="preserve"> 13. 02. 01.</t>
  </si>
  <si>
    <t>CJ0607</t>
  </si>
  <si>
    <t>TOMADA BAIXA DE EMBUTIR (1 MÓDULO), 2P+T 10 A, INCLUINDO SUPORTE E PLACA - FORNECIMENTO E INSTALAÇÃO. AF_12/2015</t>
  </si>
  <si>
    <t xml:space="preserve"> 13. 02. 02.</t>
  </si>
  <si>
    <t>CJ0608</t>
  </si>
  <si>
    <t>TOMADA BAIXA DE EMBUTIR (1 MÓDULO), 2P+T 20 A, INCLUINDO SUPORTE E PLACA - FORNECIMENTO E INSTALAÇÃO. AF_12/2015</t>
  </si>
  <si>
    <t xml:space="preserve"> 13. 02. 03.</t>
  </si>
  <si>
    <t>CJ0571</t>
  </si>
  <si>
    <t>INTERRUPTOR SIMPLES (1 MÓDULO), 10A/250V, SEM SUPORTE E SEM PLACA - FORNECIMENTO E INSTALAÇÃO. AF_12/2015</t>
  </si>
  <si>
    <t xml:space="preserve"> 13. 02. 04.</t>
  </si>
  <si>
    <t>CJ0586</t>
  </si>
  <si>
    <t>INTERRUPTOR SIMPLES (3 MÓDULOS), 10A/250V, INCLUINDO SUPORTE E PLACA -FORNECIMENTO E INSTALAÇÃO. AF_12/2015</t>
  </si>
  <si>
    <t xml:space="preserve"> 13. 03.</t>
  </si>
  <si>
    <t>ELETRODUTO</t>
  </si>
  <si>
    <t xml:space="preserve"> 13. 03. 01.</t>
  </si>
  <si>
    <t>CJ0489</t>
  </si>
  <si>
    <t>ELETRODUTO FLEXÍVEL CORRUGADO, PVC, DN 25 MM (3/4"), PARA CIRCUITOS TERMINAIS, INSTALADO EM FORRO - FORNECIMENTO E INSTALAÇÃO. AF_12/2015</t>
  </si>
  <si>
    <t xml:space="preserve"> 13. 03. 02.</t>
  </si>
  <si>
    <t>CJ0496</t>
  </si>
  <si>
    <t>ELETRODUTO FLEXÍVEL CORRUGADO, PVC, DN 32 MM (1"), PARA CIRCUITOS TERMINAIS, INSTALADO EM PAREDE - FORNECIMENTO E INSTALAÇÃO. AF_12/2015</t>
  </si>
  <si>
    <t xml:space="preserve"> 13. 04.</t>
  </si>
  <si>
    <t>ELETRODUTO RÍGIDO</t>
  </si>
  <si>
    <t xml:space="preserve"> 13. 04. 01.</t>
  </si>
  <si>
    <t>CJ0503</t>
  </si>
  <si>
    <t>ELETRODUTO RÍGIDO ROSCÁVEL, PVC, DN 32 MM (1"), PARA CIRCUITOS TERMINAIS, INSTALADO EM LAJE - FORNECIMENTO E INSTALAÇÃO. AF_12/2015</t>
  </si>
  <si>
    <t xml:space="preserve"> 13. 05.</t>
  </si>
  <si>
    <t>CURVA</t>
  </si>
  <si>
    <t xml:space="preserve"> 13. 05. 01.</t>
  </si>
  <si>
    <t>CJ0525</t>
  </si>
  <si>
    <t>CURVA 90 GRAUS PARA ELETRODUTO, PVC, ROSCÁVEL, DN 32 MM (1"), PARA CIRCUITOS TERMINAIS, INSTALADA EM FORRO - FORNECIMENTO E INSTALAÇÃO. AF_12/2015</t>
  </si>
  <si>
    <t xml:space="preserve"> 13. 06.</t>
  </si>
  <si>
    <t>LUVA</t>
  </si>
  <si>
    <t xml:space="preserve"> 13. 06. 01.</t>
  </si>
  <si>
    <t>CJ0515</t>
  </si>
  <si>
    <t>LUVA PARA ELETRODUTO, PVC, ROSCÁVEL, DN 32 MM (1"), PARA CIRCUITOS TERMINAIS, INSTALADA EM LAJE - FORNECIMENTO E INSTALAÇÃO. AF_12/2015</t>
  </si>
  <si>
    <t xml:space="preserve"> 13. 07.</t>
  </si>
  <si>
    <t>FIOS</t>
  </si>
  <si>
    <t xml:space="preserve"> 13. 07. 01.</t>
  </si>
  <si>
    <t>CJ0545</t>
  </si>
  <si>
    <t>CABO DE COBRE FLEXÍVEL ISOLADO, 1,5 MM², ANTI-CHAMA 450/750 V, PARA CIRCUITOS TERMINAIS - FORNECIMENTO E INSTALAÇÃO. AF_12/2015</t>
  </si>
  <si>
    <t xml:space="preserve"> 13. 07. 02.</t>
  </si>
  <si>
    <t>CJ0547</t>
  </si>
  <si>
    <t>CABO DE COBRE FLEXÍVEL ISOLADO, 2,5 MM², ANTI-CHAMA 450/750 V, PARA CIRCUITOS TERMINAIS - FORNECIMENTO E INSTALAÇÃO. AF_12/2015</t>
  </si>
  <si>
    <t xml:space="preserve"> 13. 07. 03.</t>
  </si>
  <si>
    <t>CJ0551</t>
  </si>
  <si>
    <t>CABO DE COBRE FLEXÍVEL ISOLADO, 6 MM², ANTI-CHAMA 450/750 V, PARA CIRCUITOS TERMINAIS - FORNECIMENTO E INSTALAÇÃO. AF_12/2015</t>
  </si>
  <si>
    <t xml:space="preserve"> 13. 08.</t>
  </si>
  <si>
    <t>QUADROS</t>
  </si>
  <si>
    <t xml:space="preserve"> 13. 08. 01.</t>
  </si>
  <si>
    <t>CJ0425</t>
  </si>
  <si>
    <t>QUADRO DE DISTRIBUICAO DE ENERGIA EM CHAPA DE ACO GALVANIZADO, PARA 12DISJUNTORES TERMOMAGNETICOS MONOPOLARES, COM BARRAMENTO TRIFASICO E NEUTRO - FORNECIMENTO E INSTALACAO</t>
  </si>
  <si>
    <t xml:space="preserve"> 13. 08. 02.</t>
  </si>
  <si>
    <t>CJ0720</t>
  </si>
  <si>
    <t>DISJUNTOR BIPOLAR TIPO DIN, CORRENTE NOMINAL DE 10A - FORNECIMENTO E INSTALAÇÃO. AF_04/2016</t>
  </si>
  <si>
    <t xml:space="preserve"> 13. 08. 03.</t>
  </si>
  <si>
    <t>CJ0721</t>
  </si>
  <si>
    <t>DISJUNTOR BIPOLAR TIPO DIN, CORRENTE NOMINAL DE 16A - FORNECIMENTO E INSTALAÇÃO. AF_04/2016</t>
  </si>
  <si>
    <t xml:space="preserve"> 13. 08. 04.</t>
  </si>
  <si>
    <t>CJ0724</t>
  </si>
  <si>
    <t>DISJUNTOR BIPOLAR TIPO DIN, CORRENTE NOMINAL DE 32A - FORNECIMENTO E INSTALAÇÃO. AF_04/2016</t>
  </si>
  <si>
    <t xml:space="preserve"> 13. 08. 05.</t>
  </si>
  <si>
    <t>CJ0725</t>
  </si>
  <si>
    <t>DISJUNTOR BIPOLAR TIPO DIN, CORRENTE NOMINAL DE 40A - FORNECIMENTO E INSTALAÇÃO. AF_04/2016</t>
  </si>
  <si>
    <t xml:space="preserve"> 13. 08. 06.</t>
  </si>
  <si>
    <t>CJ0458</t>
  </si>
  <si>
    <t>DISPOSITIVO DPS CLASSE II, 1 POLO, TENSAO MAXIMA DE 175 V, CORRENTE MAXIMA DE *20*KA</t>
  </si>
  <si>
    <t xml:space="preserve"> 13. 09.</t>
  </si>
  <si>
    <t>ENTRADA DE ENERGIA</t>
  </si>
  <si>
    <t xml:space="preserve"> 13. 09. 01.</t>
  </si>
  <si>
    <t>IM8224</t>
  </si>
  <si>
    <t>CAIXA PARA MEDICAO COLETIVA TIPO K, PADRAO BIFÁSICO OU TRIFASICO, PARA ATE 2 MEDIDORES (PADRAO DA CONCESSIONARIA LOCAL)</t>
  </si>
  <si>
    <t xml:space="preserve"> 13. 10.</t>
  </si>
  <si>
    <t>LUMINÁRIAS</t>
  </si>
  <si>
    <t xml:space="preserve"> 13. 10. 01.</t>
  </si>
  <si>
    <t>CJ0174</t>
  </si>
  <si>
    <t>LUMINARIA TIPO CALHA, DE SOBREPOR, COM REATOR DE PARTIDA RAPIDA E LAMPADA FLUORESCENTE 2X20W, COMPLETA, FORNECIMENTO E INSTALACAO</t>
  </si>
  <si>
    <t>73953/002</t>
  </si>
  <si>
    <t xml:space="preserve"> 13. 10. 02.</t>
  </si>
  <si>
    <t>CJ0175</t>
  </si>
  <si>
    <t>LUMINARIA PARA 1 LÂMPADA COMPACTA, COM REATOR DE PARTIDA RAPIDA E LAMPADA FLUORESCENTE 1X20W, COMPLETA, DE EMBUTIR NO FORRO FORNECIMENTO E INSTALACAO</t>
  </si>
  <si>
    <t xml:space="preserve"> 13. 10. 03.</t>
  </si>
  <si>
    <t>CJ0176</t>
  </si>
  <si>
    <t>LUMINARIA TIPO CALHA, DE EMBUTIR, COM REATOR DE PARTIDA RAPIDA E LAMPADA FLUORESCENTE 2X20W, COMPLETA, FORNECIMENTO E INSTALACAO</t>
  </si>
  <si>
    <t xml:space="preserve"> 13. 10. 04.</t>
  </si>
  <si>
    <t>CJ0189</t>
  </si>
  <si>
    <t>LUMINARIA PARA LÂMPADA HALOGENA DE 50 W - COMPLETA DE EMBUTIR NO FORRO DE GESSO</t>
  </si>
  <si>
    <t xml:space="preserve"> 13. 10. 05.</t>
  </si>
  <si>
    <t>CJ0659</t>
  </si>
  <si>
    <t>CONJUNTO DE LÂMPADAS FLUORESCENTE TUBULARES+ REATORES PARA SANCAS SENDO 5X40 W</t>
  </si>
  <si>
    <t xml:space="preserve">TOTAL ITEM:  13   </t>
  </si>
  <si>
    <t xml:space="preserve"> 14.</t>
  </si>
  <si>
    <t xml:space="preserve"> 14. 01.</t>
  </si>
  <si>
    <t>CZ1058</t>
  </si>
  <si>
    <t>FORNECIMENTO E INSTALAÇÃO DE EQUIPAMENTO DE AR CONDICIONADO 18.000 BTS - FRIO, SAMSUNG OU SIMILAR COR BRANCO - INSTALADO</t>
  </si>
  <si>
    <t xml:space="preserve"> 14. 02.</t>
  </si>
  <si>
    <t>CZ1068</t>
  </si>
  <si>
    <t>FORNECIMENTO E INSTALAÇÃO DE EQUIPAMENTO DE AR CONDICIONADO 12.000 BTS - FRIO, SAMSUNG OU SIMILAR COR BRANCO - INSTALADO</t>
  </si>
  <si>
    <t xml:space="preserve">TOTAL ITEM:  14   </t>
  </si>
  <si>
    <t xml:space="preserve"> 15.</t>
  </si>
  <si>
    <t xml:space="preserve"> 15. 01.</t>
  </si>
  <si>
    <t xml:space="preserve"> 15. 01. 01.</t>
  </si>
  <si>
    <t xml:space="preserve"> 15. 01. 02.</t>
  </si>
  <si>
    <t>CK0037</t>
  </si>
  <si>
    <t>QUADRO DE DISTRIBUICAO PARA TELEFONE N.2, 20X20X12CM EM CHAPA METALICA, DE EMBUTIR, SEM ACESSORIOS, PADRAO TELEBRAS, FORNECIMENTO E INSTALACAO</t>
  </si>
  <si>
    <t xml:space="preserve"> 15. 02.</t>
  </si>
  <si>
    <t>ELETRODUTO FLEXÍVEL</t>
  </si>
  <si>
    <t xml:space="preserve"> 15. 02. 01.</t>
  </si>
  <si>
    <t>CJ0495</t>
  </si>
  <si>
    <t>ELETRODUTO FLEXÍVEL CORRUGADO, PVC, DN 25 MM (3/4"), PARA CIRCUITOS TERMINAIS, INSTALADO EM PAREDE - FORNECIMENTO E INSTALAÇÃO. AF_12/2015</t>
  </si>
  <si>
    <t xml:space="preserve"> 15. 02. 02.</t>
  </si>
  <si>
    <t xml:space="preserve"> 15. 03.</t>
  </si>
  <si>
    <t>ELETRODUTO PVC RÍGIDO</t>
  </si>
  <si>
    <t xml:space="preserve"> 15. 03. 01.</t>
  </si>
  <si>
    <t>CJ0507</t>
  </si>
  <si>
    <t>ELETRODUTO RÍGIDO ROSCÁVEL, PVC, DN 32 MM (1"), PARA CIRCUITOS TERMINAIS, INSTALADO EM PAREDE - FORNECIMENTO E INSTALAÇÃO. AF_12/2015</t>
  </si>
  <si>
    <t xml:space="preserve"> 15. 03. 02.</t>
  </si>
  <si>
    <t>CJ0508</t>
  </si>
  <si>
    <t>ELETRODUTO RÍGIDO ROSCÁVEL, PVC, DN 40 MM (1 1/4"), PARA CIRCUITOS TERMINAIS, INSTALADO EM PAREDE - FORNECIMENTO E INSTALAÇÃO. AF_12/2015</t>
  </si>
  <si>
    <t xml:space="preserve"> 15. 04.</t>
  </si>
  <si>
    <t>BUCHAS E  ARRUELAS</t>
  </si>
  <si>
    <t xml:space="preserve"> 15. 04. 01.</t>
  </si>
  <si>
    <t>CZ4125</t>
  </si>
  <si>
    <t>BUCHA E ARRUELA DE ALUMÍNIO D=25 MM - ( D = 1")</t>
  </si>
  <si>
    <t xml:space="preserve"> 15. 04. 02.</t>
  </si>
  <si>
    <t>CZ4128</t>
  </si>
  <si>
    <t>BUCHA E ARRUELA DE ALUMÍNIO D=32 MM - ( D = 11/4")</t>
  </si>
  <si>
    <t xml:space="preserve"> 15. 05.</t>
  </si>
  <si>
    <t>FIO E CABOS</t>
  </si>
  <si>
    <t xml:space="preserve"> 15. 05. 01.</t>
  </si>
  <si>
    <t>CK0024</t>
  </si>
  <si>
    <t>CABO TELEFONICO CCI-50 2 PARES (USO INTERNO) - FORNECIMENTO E INSTALACAO</t>
  </si>
  <si>
    <t>73768/010</t>
  </si>
  <si>
    <t xml:space="preserve"> 15. 05. 02.</t>
  </si>
  <si>
    <t>CK0015</t>
  </si>
  <si>
    <t>FIO TELEFONICO FI 0,6MM, 2 CONDUTORES (USO INTERNO)- FORNECIMENTO E INSTALACAO</t>
  </si>
  <si>
    <t>73768/001</t>
  </si>
  <si>
    <t xml:space="preserve"> 15. 05. 03.</t>
  </si>
  <si>
    <t>CZ0666</t>
  </si>
  <si>
    <t>CABO UTP CATEGORIA 5E - FORNECIMENTO E INSTALAÇÃO</t>
  </si>
  <si>
    <t xml:space="preserve"> 15. 06.</t>
  </si>
  <si>
    <t>TOMADAS</t>
  </si>
  <si>
    <t xml:space="preserve"> 15. 06. 01.</t>
  </si>
  <si>
    <t>CZ5478</t>
  </si>
  <si>
    <t>TOMADA RJ45+RJ 11 EM PLACA 4"X4" FORNECIMENTO E INSTALAÇÃO</t>
  </si>
  <si>
    <t xml:space="preserve"> 16.</t>
  </si>
  <si>
    <t>SPCI - SISTEMA DE PREVENÇÃO E COMBATE E COMBATE INCÊNDIO</t>
  </si>
  <si>
    <t xml:space="preserve"> 16. 01.</t>
  </si>
  <si>
    <t>EXTINTORES</t>
  </si>
  <si>
    <t xml:space="preserve"> 16. 01. 01.</t>
  </si>
  <si>
    <t>CK0008</t>
  </si>
  <si>
    <t>EXTINTOR INCENDIO TP PO QUIMICO 4KG FORNECIMENTO E COLOCACAO</t>
  </si>
  <si>
    <t>73775/001</t>
  </si>
  <si>
    <t xml:space="preserve"> 16. 01. 02.</t>
  </si>
  <si>
    <t>CK0006</t>
  </si>
  <si>
    <t>EXTINTOR DE CO2 6KG - FORNECIMENTO E INSTALACAO</t>
  </si>
  <si>
    <t xml:space="preserve"> 16. 01. 03.</t>
  </si>
  <si>
    <t>CK0009</t>
  </si>
  <si>
    <t>EXTINTOR INCENDIO AGUA-PRESSURIZADA 10L INCL SUPORTE PAREDE CARGACOMPLETA FORNECIMENTO E COLOCACAO</t>
  </si>
  <si>
    <t>73775/002</t>
  </si>
  <si>
    <t xml:space="preserve"> 16. 02.</t>
  </si>
  <si>
    <t>PLACAS DE SINALIZAÇÃO</t>
  </si>
  <si>
    <t xml:space="preserve"> 16. 02. 01.</t>
  </si>
  <si>
    <t>CZ3456</t>
  </si>
  <si>
    <t>PLACA DE SINALIZAÇÃO DE EQUIPAMENTO (M1), EM FUNDO NA COR VERMELHA E PICTOGRAMA NA COR BRANCA (FOTOLUMINESCENTE), NA DIMENSÃO 50 X50CM.</t>
  </si>
  <si>
    <t>U N</t>
  </si>
  <si>
    <t xml:space="preserve"> 16. 02. 02.</t>
  </si>
  <si>
    <t>CZ3457</t>
  </si>
  <si>
    <t>PLACA DE SINALIZAÇÃO DE EXTINTORES (E5), EM FUNDO NA COR VERMELHA E PICTOGRAMA NA COR BRANCA (FOTOLUMINESCENTE), NA DIMENSÃO 13,4 X 13,4CM.</t>
  </si>
  <si>
    <t xml:space="preserve"> 16. 03.</t>
  </si>
  <si>
    <t>PLACAS DE ORIENTAÇÃO E SALVAMENTO</t>
  </si>
  <si>
    <t xml:space="preserve"> 16. 03. 01.</t>
  </si>
  <si>
    <t>CZ3460</t>
  </si>
  <si>
    <t>PLACA DE ORIENTAÇÃO (S1), EM FUNDO NA COR VERDE E PICTOGRAMA NA COR BRANCA (FOTOLUMINESCENTE), NA DIMENSÃO 38,0 X 19,0CM, COM SETA DE DIREÇÃO PARA DIREITA.</t>
  </si>
  <si>
    <t xml:space="preserve"> 16. 03. 02.</t>
  </si>
  <si>
    <t>CZ3465</t>
  </si>
  <si>
    <t>PLACA DE ORIENTAÇÃO (S2), EM FUNDO NA COR VERDE E PICTOGRAMA NA COR BRANCA (FOTOLUMINESCENTE), NA DIMENSÃO 38,0 X 19,0CM, COM SETA DE DIREÇÃO PARA ESQUERDA.</t>
  </si>
  <si>
    <t xml:space="preserve"> 16. 03. 03.</t>
  </si>
  <si>
    <t>CZ3488</t>
  </si>
  <si>
    <t>PLACA DE ORIENTAÇÃO (S12), EM FUNDO NA COR VERDE E PICTOGRAMA NA COR BRANCA (FOTOLUMINESCENTE), NA DIMENSÃO 38,0 X 19,0CM, COM INDICAÇÃO DE SAÍDA.</t>
  </si>
  <si>
    <t xml:space="preserve"> 16. 04.</t>
  </si>
  <si>
    <t>SISTEMA DE ILUMINAÇÃO DE EMERGÊNCIA</t>
  </si>
  <si>
    <t xml:space="preserve"> 16. 04. 01.</t>
  </si>
  <si>
    <t>CZ3389</t>
  </si>
  <si>
    <t>LUMINÁRIA DE EMERGÊNCIA, COM LÂMPADAS LED  - MÍNIMO 150 LUMÉNS - CAPACIDADE 2 HORAS</t>
  </si>
  <si>
    <t xml:space="preserve">TOTAL ITEM:  16   </t>
  </si>
  <si>
    <t xml:space="preserve"> 17.</t>
  </si>
  <si>
    <t xml:space="preserve"> 17. 01.</t>
  </si>
  <si>
    <t>ÁGUA FRIA</t>
  </si>
  <si>
    <t xml:space="preserve"> 17. 01. 01.</t>
  </si>
  <si>
    <t>CL0706</t>
  </si>
  <si>
    <t>TUBO, PVC, SOLDÁVEL, DN 25MM, INSTALADO EM RAMAL DE DISTRIBUIÇÃO DE ÁGUA - FORNECIMENTO E INSTALAÇÃO. AF_12/2014</t>
  </si>
  <si>
    <t xml:space="preserve"> 17. 01. 02.</t>
  </si>
  <si>
    <t>CL0711</t>
  </si>
  <si>
    <t>TUBO, PVC, SOLDÁVEL, DN 50MM, INSTALADO EM PRUMADA DE ÁGUA - FORNECIMENTO E INSTALAÇÃO. AF_12/2014</t>
  </si>
  <si>
    <t xml:space="preserve"> 17. 01. 03.</t>
  </si>
  <si>
    <t>CL1060</t>
  </si>
  <si>
    <t>JOELHO 90 GRAUS COM BUCHA DE LATÃO, PVC, SOLDÁVEL, DN 25MM, X 1/2 INSTALADO EM RAMAL OU SUB-RAMAL DE ÁGUA - FORNECIMENTO E INSTALAÇÃO. AF_12/2014</t>
  </si>
  <si>
    <t xml:space="preserve"> 17. 01. 04.</t>
  </si>
  <si>
    <t>CL0784</t>
  </si>
  <si>
    <t>JOELHO 90 GRAUS, PVC, SOLDÁVEL, DN 25MM, X 3/4 INSTALADO EM RAMAL DEDISTRIBUIÇÃO DE ÁGUA - FORNECIMENTO E INSTALAÇÃO. AF_12/2014</t>
  </si>
  <si>
    <t xml:space="preserve"> 17. 01. 05.</t>
  </si>
  <si>
    <t>CL0770</t>
  </si>
  <si>
    <t>TE, PVC, SOLDÁVEL, DN 25MM, INSTALADO EM RAMAL OU SUB-RAMAL DE ÁGUA -FORNECIMENTO E INSTALAÇÃO. AF_12/2014</t>
  </si>
  <si>
    <t xml:space="preserve"> 17. 01. 06.</t>
  </si>
  <si>
    <t>CL0920</t>
  </si>
  <si>
    <t>TÊ DE REDUÇÃO, PVC, SOLDÁVEL, DN 50MM X 25MM, INSTALADO EM PRUMADA DEÁGUA - FORNECIMENTO E INSTALAÇÃO. AF_12/2014</t>
  </si>
  <si>
    <t xml:space="preserve"> 17. 01. 07.</t>
  </si>
  <si>
    <t>CL0921</t>
  </si>
  <si>
    <t>BUCHA DE REDUÇÃO, PVC, SOLDÁVEL, DN 50MM X 25MM, INSTALADO EM PRUMADA DEÁGUA - FORNECIMENTO E INSTALAÇÃO. AF_12/2014</t>
  </si>
  <si>
    <t xml:space="preserve"> 17. 01. 08.</t>
  </si>
  <si>
    <t>CZ1156</t>
  </si>
  <si>
    <t>REGISTRO DE GAVETA COM ACABAMENTO DN 3/4"</t>
  </si>
  <si>
    <t>10.21.01</t>
  </si>
  <si>
    <t xml:space="preserve"> 17. 01. 09.</t>
  </si>
  <si>
    <t>CU1190</t>
  </si>
  <si>
    <t>REGISTRO DE GAVETA COM ACABAMENTONTO DN 1 1/2"</t>
  </si>
  <si>
    <t xml:space="preserve"> 17. 01. 10.</t>
  </si>
  <si>
    <t>CL0498</t>
  </si>
  <si>
    <t>VALVULA DESCARGA 1.1/2" COM REGISTRO, ACABAMENTO EM METAL CROMADO - FORNECIMENTO E INSTALACAO</t>
  </si>
  <si>
    <t xml:space="preserve"> 17. 01. 11.</t>
  </si>
  <si>
    <t>CL1643</t>
  </si>
  <si>
    <t>ADAPTADOR COM FLANGES LIVRES, PVC, SOLDÁVEL, DN 25 MM X 3/4 , INSTALADO EM RESERVAÇÃO DE ÁGUA DE EDIFICAÇÃO QUE POSSUA RESERVATÓRIO DE FIBRA/FIBROCIMENTO FORNECIMENTO E INSTALAÇÃO. AF_06/2016</t>
  </si>
  <si>
    <t xml:space="preserve"> 17. 01. 12.</t>
  </si>
  <si>
    <t>CL1646</t>
  </si>
  <si>
    <t>ADAPTADOR COM FLANGES LIVRES, PVC, SOLDÁVEL, DN 50 MM X 1 1/2 , INSTALADO EM RESERVAÇÃO DE ÁGUA DE EDIFICAÇÃO QUE POSSUA RESERVATÓRIO DE FIBRA/FIBROCIMENTO FORNECIMENTO E INSTALAÇÃO. AF_06/2016</t>
  </si>
  <si>
    <t xml:space="preserve"> 17. 02.</t>
  </si>
  <si>
    <t>ESGOTO SANITÁRIO</t>
  </si>
  <si>
    <t xml:space="preserve"> 17. 02. 01.</t>
  </si>
  <si>
    <t>CL0725</t>
  </si>
  <si>
    <t>TUBO PVC, SERIE NORMAL, ESGOTO PREDIAL, DN 40 MM, FORNECIDO E INSTALADO EM RAMAL DE DESCARGA OU RAMAL DE ESGOTO SANITÁRIO. AF_12/2014</t>
  </si>
  <si>
    <t xml:space="preserve"> 17. 02. 02.</t>
  </si>
  <si>
    <t>CL0731</t>
  </si>
  <si>
    <t>TUBO PVC, SERIE NORMAL, ESGOTO PREDIAL, DN 50 MM, FORNECIDO E INSTALADO EM PRUMADA DE ESGOTO SANITÁRIO OU VENTILAÇÃO. AF_12/2014</t>
  </si>
  <si>
    <t xml:space="preserve"> 17. 02. 03.</t>
  </si>
  <si>
    <t>CL0733</t>
  </si>
  <si>
    <t>TUBO PVC, SERIE NORMAL, ESGOTO PREDIAL, DN 100 MM, FORNECIDO E INSTALADO EM PRUMADA DE ESGOTO SANITÁRIO OU VENTILAÇÃO. AF_12/2014</t>
  </si>
  <si>
    <t xml:space="preserve"> 17. 02. 04.</t>
  </si>
  <si>
    <t>CL0955</t>
  </si>
  <si>
    <t>JOELHO 90 GRAUS, PVC, SERIE NORMAL, ESGOTO PREDIAL, DN 40 MM, JUNTA SOLDÁVEL, FORNECIDO E INSTALADO EM RAMAL DE DESCARGA OU RAMAL DE ESGOTOSANITÁRIO. AF_12/2014</t>
  </si>
  <si>
    <t xml:space="preserve"> 17. 02. 05.</t>
  </si>
  <si>
    <t>CL0959</t>
  </si>
  <si>
    <t>JOELHO 90 GRAUS, PVC, SERIE NORMAL, ESGOTO PREDIAL, DN 50 MM, JUNTA ELÁSTICA, FORNECIDO E INSTALADO EM RAMAL DE DESCARGA OU RAMAL DE ESGOTOSANITÁRIO. AF_12/2014</t>
  </si>
  <si>
    <t xml:space="preserve"> 17. 02. 06.</t>
  </si>
  <si>
    <t>CL0967</t>
  </si>
  <si>
    <t>JOELHO 90 GRAUS, PVC, SERIE NORMAL, ESGOTO PREDIAL, DN 100 MM, JUNTA ELÁSTICA, FORNECIDO E INSTALADO EM RAMAL DE DESCARGA OU RAMAL DE ESGOTOSANITÁRIO. AF_12/2014</t>
  </si>
  <si>
    <t xml:space="preserve"> 17. 02. 07.</t>
  </si>
  <si>
    <t>CL0837</t>
  </si>
  <si>
    <t>JOELHO 45 GRAUS, PVC, SERIE R, ÁGUA PLUVIAL, DN 40 MM, JUNTA SOLDÁVEL,FORNECIDO E INSTALADO EM RAMAL DE ENCAMINHAMENTO. AF_12/2014</t>
  </si>
  <si>
    <t xml:space="preserve"> 17. 02. 08.</t>
  </si>
  <si>
    <t>CL0980</t>
  </si>
  <si>
    <t>TE, PVC, SERIE NORMAL, ESGOTO PREDIAL, DN 50 X 50 MM, JUNTA ELÁSTICA,FORNECIDO E INSTALADO EM RAMAL DE DESCARGA OU RAMAL DE ESGOTO SANITÁRIO. AF_12/2014</t>
  </si>
  <si>
    <t xml:space="preserve"> 17. 02. 09.</t>
  </si>
  <si>
    <t>CL0984</t>
  </si>
  <si>
    <t>TE, PVC, SERIE NORMAL, ESGOTO PREDIAL, DN 100 X 100 MM, JUNTA ELÁSTICA, FORNECIDO E INSTALADO EM RAMAL DE DESCARGA OU RAMAL DE ESGOTO SANITÁRIO. AF_12/2014</t>
  </si>
  <si>
    <t xml:space="preserve"> 17. 02. 10.</t>
  </si>
  <si>
    <t>CL1048</t>
  </si>
  <si>
    <t>JUNÇÃO SIMPLES, PVC, SERIE NORMAL, ESGOTO PREDIAL, DN 100X50 MM, JUNTA SOLDÁVEL, FORNECIDO E INSTALADO EM RAMAL DEDESCARGA OU RAMAL DE ESGOTO SANITÁRIO. AF_12/2014</t>
  </si>
  <si>
    <t xml:space="preserve"> 17. 02. 11.</t>
  </si>
  <si>
    <t>CL1045</t>
  </si>
  <si>
    <t>JUNÇÃO SIMPLES, PVC, SERIE NORMAL, ESGOTO PREDIAL, DN 50X50 MM, JUNTA SOLDÁVEL, FORNECIDO E INSTALADO EM RAMAL DEDESCARGA OU RAMAL DE ESGOTO SANITÁRIO. AF_12/2014</t>
  </si>
  <si>
    <t xml:space="preserve"> 17. 02. 12.</t>
  </si>
  <si>
    <t>CL0958</t>
  </si>
  <si>
    <t>CURVA LONGA 90 GRAUS, PVC, SERIE NORMAL, ESGOTO PREDIAL, DN 40 MM, JUNTA SOLDÁVEL, FORNECIDO E INSTALADO EM RAMAL DE DESCARGA OU RAMAL DE ESGOTO SANITÁRIO. AF_12/2014</t>
  </si>
  <si>
    <t xml:space="preserve"> 17. 02. 13.</t>
  </si>
  <si>
    <t>CL0970</t>
  </si>
  <si>
    <t>CURVA LONGA 90 GRAUS, PVC, SERIE NORMAL, ESGOTO PREDIAL, DN 100 MM, JUNTA ELÁSTICA, FORNECIDO E INSTALADO EM RAMAL DE DESCARGA OU RAMAL DE ESGOTO SANITÁRIO. AF_12/2014</t>
  </si>
  <si>
    <t xml:space="preserve"> 17. 02. 14.</t>
  </si>
  <si>
    <t xml:space="preserve"> 17. 02. 15.</t>
  </si>
  <si>
    <t>CL0542</t>
  </si>
  <si>
    <t>CAIXA SIFONADA, PVC, DN 150 X 150 X 50 MM, FORNECIDA E INSTALADA EM RAMAIS DE ENCAMINHAMENTO DE ÁGUA PLUVIAL. AF_12/2014</t>
  </si>
  <si>
    <t xml:space="preserve"> 17. 02. 16.</t>
  </si>
  <si>
    <t>CL0544</t>
  </si>
  <si>
    <t>CAIXA DE GORDURA, PVC, DN 250 X 250 X 50 MM, FORNECIDA E  INSTALADA EM RAMAIS DE ENCAMINHAMENTO DE ESGOTO</t>
  </si>
  <si>
    <t xml:space="preserve"> 17. 02. 17.</t>
  </si>
  <si>
    <t>CL0545</t>
  </si>
  <si>
    <t>ANEL DE VEDAÇÃO  D= 100MM PARA SAIDA DE VASO SANITÁRIO</t>
  </si>
  <si>
    <t xml:space="preserve">TOTAL ITEM:  17   </t>
  </si>
  <si>
    <t xml:space="preserve"> 18.</t>
  </si>
  <si>
    <t>LOUÇAS METAIS  E ACESSÓRIOS</t>
  </si>
  <si>
    <t xml:space="preserve"> 18. 01.</t>
  </si>
  <si>
    <t>LOUÇAS</t>
  </si>
  <si>
    <t xml:space="preserve"> 18. 01. 01.</t>
  </si>
  <si>
    <t>CZ9020</t>
  </si>
  <si>
    <t>VASO CONFORTO SEM ABERTURA COD. P510 NA COR BRANCO GELO REF.: VOGUE PLUS OU SIMILAR SIFONADO, PARA CAIXA EMBUTIDA, COM ACESSORIOS, INCLUSIVE ASSENTO VOGUE PLUS OU SIMILAR BOLSA DE BORRACHA PARA LIGACAO CROMADO, FORNECIMENTO E INSTALACAO</t>
  </si>
  <si>
    <t xml:space="preserve"> 18. 01. 02.</t>
  </si>
  <si>
    <t>CL0665</t>
  </si>
  <si>
    <t>CUBA DE EMBUTIR OVAL EM LOUÇA BRANCA, 35 X 50CM OU EQUIVALENTE - FORNECIMENTO E INSTALAÇÃO. AF_12/2013</t>
  </si>
  <si>
    <t xml:space="preserve"> 18. 01. 03.</t>
  </si>
  <si>
    <t>CL0692</t>
  </si>
  <si>
    <t>CUBA DE EMBUTIR DE AÇO INOXIDÁVEL MÉDIA, INCLUSO VÁLVULA TIPO AMERICANA E SIFÃO TIPO GARRAFA EM METAL CROMADO - FORNECIMENTO E INSTALAÇÃO. AF_12/2013</t>
  </si>
  <si>
    <t xml:space="preserve"> 18. 02.</t>
  </si>
  <si>
    <t>METAIS</t>
  </si>
  <si>
    <t xml:space="preserve"> 18. 02. 01.</t>
  </si>
  <si>
    <t>CL0612</t>
  </si>
  <si>
    <t>TORNEIRA PARA BANHEIRO DE MESA DOCOL, PRESMATIC BENEFIT LEED 1/2 CROMADO</t>
  </si>
  <si>
    <t xml:space="preserve"> 18. 02. 02.</t>
  </si>
  <si>
    <t>CL0614</t>
  </si>
  <si>
    <t>TORNEIRA PARA COZINHA DE MESA BICA MÓVEL LINK 1167 C DECA</t>
  </si>
  <si>
    <t xml:space="preserve"> 18. 03.</t>
  </si>
  <si>
    <t>ACESSÓRIOS</t>
  </si>
  <si>
    <t xml:space="preserve"> 18. 03. 01.</t>
  </si>
  <si>
    <t>CZ1254</t>
  </si>
  <si>
    <t>GRELHA E PORTA GRELHA COM FECHO GIRATÓRIO 15X15 CM</t>
  </si>
  <si>
    <t xml:space="preserve"> 18. 03. 02.</t>
  </si>
  <si>
    <t>CZ6259</t>
  </si>
  <si>
    <t>DUCHA HIGIÊNICA LINK - 1984.C.ACT.LNK.CR - DECA OU SIMILAR</t>
  </si>
  <si>
    <t xml:space="preserve"> 18. 03. 03.</t>
  </si>
  <si>
    <t>CZ3422</t>
  </si>
  <si>
    <t xml:space="preserve"> 18. 03. 04.</t>
  </si>
  <si>
    <t>CZ8542</t>
  </si>
  <si>
    <t>SABONETEIRA PARA SABONETE LÍQUIDO SISTEMA A GRANEL LALEKLA, KIMBERLY CLARK CÓD.: 7009 OU SIMILAR</t>
  </si>
  <si>
    <t xml:space="preserve"> 18. 03. 05.</t>
  </si>
  <si>
    <t>CZ5214</t>
  </si>
  <si>
    <t>BARRA DE APOIO P.N.E. RETA EM AÇO INOX - D=11/2"</t>
  </si>
  <si>
    <t xml:space="preserve"> 18. 03. 06.</t>
  </si>
  <si>
    <t>CZ5215</t>
  </si>
  <si>
    <t xml:space="preserve"> 18. 03. 07.</t>
  </si>
  <si>
    <t>CZ3490</t>
  </si>
  <si>
    <t>CABIDE CROMADO SIMPLES VERSAILLES MOLDENOX OU SIMILAR</t>
  </si>
  <si>
    <t xml:space="preserve"> 18. 03. 08.</t>
  </si>
  <si>
    <t>CZ3458</t>
  </si>
  <si>
    <t>DISPENSER PAPEL TOALHA INTERFOLHADA LALEKLA KIMBERLY CLARK CÓD.:7007 OU SIMILAR DIMENSÃO 38,0X19,0 CM SETA DE DIREÇÃO PARA DIREITA</t>
  </si>
  <si>
    <t xml:space="preserve">TOTAL ITEM:  18   </t>
  </si>
  <si>
    <t xml:space="preserve"> 19.</t>
  </si>
  <si>
    <t>LIMPEZA FINAL DA OBRA</t>
  </si>
  <si>
    <t xml:space="preserve"> 19. 01.</t>
  </si>
  <si>
    <t>CU0054</t>
  </si>
  <si>
    <t>LIMPEZA AZULEJO</t>
  </si>
  <si>
    <t>73948/003</t>
  </si>
  <si>
    <t xml:space="preserve"> 19. 02.</t>
  </si>
  <si>
    <t>CU0048</t>
  </si>
  <si>
    <t xml:space="preserve"> 19. 03.</t>
  </si>
  <si>
    <t>CU0062</t>
  </si>
  <si>
    <t>LIMPEZA PISO CERAMICO</t>
  </si>
  <si>
    <t>73948/011</t>
  </si>
  <si>
    <t xml:space="preserve"> 19. 04.</t>
  </si>
  <si>
    <t>CU0068</t>
  </si>
  <si>
    <t>LIMPEZA LOUCAS E METAIS</t>
  </si>
  <si>
    <t>74086/001</t>
  </si>
  <si>
    <t xml:space="preserve"> 19. 05.</t>
  </si>
  <si>
    <t>CU0059</t>
  </si>
  <si>
    <t>LIMPEZA VIDRO</t>
  </si>
  <si>
    <t>73948/008</t>
  </si>
  <si>
    <t xml:space="preserve">TOTAL ITEM:  19   </t>
  </si>
  <si>
    <t xml:space="preserve">TOTAL DA PLANILHA: </t>
  </si>
  <si>
    <t>OBJETO:</t>
  </si>
  <si>
    <t>Local :</t>
  </si>
  <si>
    <t>SERVIÇOS:</t>
  </si>
  <si>
    <t>ÍTEM</t>
  </si>
  <si>
    <t>COMPOSIÇÕES</t>
  </si>
  <si>
    <t>DESCRIÇÃO DOS SERVIÇOS</t>
  </si>
  <si>
    <t>UNID.</t>
  </si>
  <si>
    <t>QUANT.</t>
  </si>
  <si>
    <t>P. UNIT.</t>
  </si>
  <si>
    <t>TOTAL (R$)</t>
  </si>
  <si>
    <t xml:space="preserve">TIPO DE SERVIÇO: REFORMA </t>
  </si>
  <si>
    <t>OBRA:</t>
  </si>
  <si>
    <t>AMPLIAÇÃO DO 3º PAVIMENTO DO EDIFÍCIO  OSCAR VERSIANI PARA IMPLANTAÇÃO DE LABORATÓRIO DE  SIMULAÇÃO</t>
  </si>
  <si>
    <t>ITEM</t>
  </si>
  <si>
    <t>DESCRIÇÃO</t>
  </si>
  <si>
    <t>VALOR DO CONTRATO</t>
  </si>
  <si>
    <t>PROJETO DE ARQUITETURA   E INSTALAÇÕES</t>
  </si>
  <si>
    <t>PERCENTUAIS</t>
  </si>
  <si>
    <t>%</t>
  </si>
  <si>
    <t>R$</t>
  </si>
  <si>
    <t>TOTAL GERAL CUSTO SEM BDI</t>
  </si>
  <si>
    <t>SOMATÓRIO GLOBAL COM BDI</t>
  </si>
  <si>
    <t>PERCENTUAL SIMPLES</t>
  </si>
  <si>
    <t>PERCENTUAL ACUMULADO</t>
  </si>
  <si>
    <t>VALOR TOTAL SIMPLES COM BDI</t>
  </si>
  <si>
    <t>VALOR TOTAL ACUMULADO COM BDI</t>
  </si>
  <si>
    <t>SINAPI</t>
  </si>
  <si>
    <t>1º QUINZENA</t>
  </si>
  <si>
    <t>2º QUINZENA</t>
  </si>
  <si>
    <t>3º QUINZENA</t>
  </si>
  <si>
    <t>4º QUINZENA</t>
  </si>
  <si>
    <t>01)  SERVIÇOS PRELIMINARES</t>
  </si>
  <si>
    <t>PRAZO: 02 MESES</t>
  </si>
  <si>
    <t>02) DEMOLIÇÕES E REMOÇÕES</t>
  </si>
  <si>
    <t>03)  ESTRUTURA</t>
  </si>
  <si>
    <t>04)ALVENARIA</t>
  </si>
  <si>
    <t>05) ESQUADRIA DE MADEIRA E FERRAGENS</t>
  </si>
  <si>
    <t>06) ESQUADRIA DE VIDRO TEMPERADO</t>
  </si>
  <si>
    <t>07) FORROS</t>
  </si>
  <si>
    <t>08) REVESTIMENTIMENTO</t>
  </si>
  <si>
    <t>09) IMPERMEABILIZAÇÃO</t>
  </si>
  <si>
    <t>10) PAVIMENTAÇÃO</t>
  </si>
  <si>
    <t>11) PINTURA</t>
  </si>
  <si>
    <t>12) BANCADAS</t>
  </si>
  <si>
    <t>13) INSTALAÇÕES ELÉTRICAS</t>
  </si>
  <si>
    <t>14) SISTEMAS DE AR CONDICIONADO</t>
  </si>
  <si>
    <t>15) INSTALAÇÕES  DE DADOS E VOZ</t>
  </si>
  <si>
    <t>16) SPCI - SISTEMA DE PREVENÇÃO E COMBATE E COMBATE INCÊNDIO</t>
  </si>
  <si>
    <t>17) INSTALAÇÕES  HIDROSANITÁRIAS</t>
  </si>
  <si>
    <t>18) LOUÇAS METAIS  E ACESSÓRIOS</t>
  </si>
  <si>
    <t>19) LIMPEZA FINAL DA OBRA</t>
  </si>
  <si>
    <t>REFORMA DA NOVA SEDE DO CREESS/MG - 6ª R</t>
  </si>
  <si>
    <t>REFORMA PARA NOVA SEDE DO CONSELHO REGIONAL DE SERVIÇO SOCIAL - 6º REGIÃO</t>
  </si>
  <si>
    <t>ENDEREÇO DO EAS: AV. AFONSO PENA, 547 - CONDOMÍNIO EDIFÍCIO CONJUNTO UBERLÂNDIA    - UBERLÂNDIA - MG</t>
  </si>
  <si>
    <t>ENDEREÇO DO EAS: AV. AFONSO PENA, 547 - CONDOMÍNIO EDIFÍCIO CONJUNTO UBERLÂNDIA - UBERLÂNDIA - MINAS GERAIS</t>
  </si>
  <si>
    <t>CRESS - CONSELHO REGIONAL DE SERVIÇO SOCIAL - 6ª REGIÃO</t>
  </si>
  <si>
    <t>APARELHO DE INTERFONE</t>
  </si>
  <si>
    <t>ESQUADRIAS DE MADEIRA</t>
  </si>
  <si>
    <t>PV1 - (289X260) CM PORTA DE VIDRO TEMPERADO INCOLOR - E=10 MM - SENDO: 02 FOLHAS FIXAS E 02 FOLHAS DE CORRER</t>
  </si>
  <si>
    <t>PV3- (90X210) CM PORTA DE VIDRO TEMPERADO INCOLOR - E= 10 MM - SENDO: 01 FOLHA DE CORRER</t>
  </si>
  <si>
    <t>PV04- (87X210) CM PORTA DE VIDRO TEMPERADO INCOLOR - E=10 MM - SENDO: 01 FOLHA DE CORRER</t>
  </si>
  <si>
    <t>EQ1-(69+207)X210 CM VIDRO FIXO + PORTA DE ABRIR 92 X 260 CM DE VIDRO TEMPERADO INCOLOR - E=10MM</t>
  </si>
  <si>
    <t xml:space="preserve"> 06. 07.</t>
  </si>
  <si>
    <t>CF0109</t>
  </si>
  <si>
    <t>PORTA DE VIDRO TEMPERADO, 0,8X2,10M, ESPESSURA 10MM, INCLUSIVE ACESSORIOS  E MOLA HIDRAULICA DE PISO</t>
  </si>
  <si>
    <t xml:space="preserve"> 06. 08.</t>
  </si>
  <si>
    <t>CZ2015</t>
  </si>
  <si>
    <t xml:space="preserve"> 07. 05.</t>
  </si>
  <si>
    <t>CU0004</t>
  </si>
  <si>
    <t>LOCACAO MENSAL DE ANDAIME METALICO TIPO FACHADEIRO, INCLUSIVE MONTAGEM</t>
  </si>
  <si>
    <t>CT0658</t>
  </si>
  <si>
    <t>REVESTIMENTO CERÂMICO PARA PAREDES INTERNAS COM PLACAS TIPO GRÊS OU SEMI-GRÊS DE DIMENSÕES 33X45 CM APLICADAS NA PAREDES DOS BANHOS DE PISO AO TETO</t>
  </si>
  <si>
    <t xml:space="preserve"> 11. 04.</t>
  </si>
  <si>
    <t xml:space="preserve"> 11. 05.</t>
  </si>
  <si>
    <t>INSTALAÇOES DE DADOS E VOZ</t>
  </si>
  <si>
    <t xml:space="preserve"> 15. 07.</t>
  </si>
  <si>
    <t xml:space="preserve"> 15. 07. 01.</t>
  </si>
  <si>
    <t>CZ2341</t>
  </si>
  <si>
    <t>APARELHO DE INTERFONE INTELBRÁS OU EQUIVALENTE TELA DE 7"  CÂMERA COLORIDA</t>
  </si>
  <si>
    <t xml:space="preserve">TOTAL ITEM:  15   </t>
  </si>
  <si>
    <t>INSTALAÇOES HIDROSANITÁRIAS</t>
  </si>
  <si>
    <t>PORTA PAPEL HIGIÊNICO 15X15 EMBUTIR VERSAILLES MOLDENOX ou similar</t>
  </si>
  <si>
    <t>BARRA DE APOIO P.N.E. EM "L" 70+70 EMAÇO INOX - D=11/2"</t>
  </si>
  <si>
    <t>SISTEMA DE AR CONDICIONADO</t>
  </si>
  <si>
    <t>PINTURA ACRILICA  ACETINADA SUPER LAVÁVEL  COR BRANCA METÁLATEX OU EQUIVALENTE</t>
  </si>
  <si>
    <t>REMOÇÃO DE ACESSÓRIOS DO BAMHEIRO (BARRA/SABONETEIRA/TOALHEIRO/ETC.)</t>
  </si>
  <si>
    <t>REMOÇÃO DE PINTURA EM ESQUADRIA METÁLICA, AJUSTE E LUBRIFICAÇÃO</t>
  </si>
  <si>
    <t>FECHADURA ELETRONICA HDL OU EQUIVALENTE PARA PORTA DE VIDRO TEMPERADO DA ENTRADA SALA 101 E 111</t>
  </si>
  <si>
    <t>18.03.09</t>
  </si>
  <si>
    <t xml:space="preserve">ARMÁRIO EM MDF BRANCO REVESTIDO DE LAMINADO MELAMÍNIO - E = 2 CM SUSPENSO SOB E SOBRE BANCADA COM PUXADOR E DOBRADIÇAS CROMADAS </t>
  </si>
  <si>
    <t>BDI ( ) - EXCETO ÍTEM  14</t>
  </si>
  <si>
    <t>BDI () - SOMENTE  ÍTEM  14</t>
  </si>
  <si>
    <t>BDI = % SOBRE TOTAL EXCETO PARTE DE EQUIPAMENTO DO AR CONDICIONADO ÍTEM 30.01 DA PLANILHA</t>
  </si>
  <si>
    <t>BDI DO EQUIPAMENTO DO ÍTEM 30.01 %</t>
  </si>
  <si>
    <t>DATA:</t>
  </si>
  <si>
    <t xml:space="preserve">TOTAL  GERAL DA PLANILHA: </t>
  </si>
  <si>
    <t>PLANILHA DE QUANTIDADES+ CRONOGRAMA FÍSICO  PARA CONSTRUÇÃO DA NOVA SEDE DO CREES-MG - 6º REGIÃO</t>
  </si>
  <si>
    <t>VALOR: R$</t>
  </si>
  <si>
    <t>CADERNO 01 / 02</t>
  </si>
  <si>
    <t>1. Planilha de Quantidade</t>
  </si>
  <si>
    <t>3. Cronograma Físico</t>
  </si>
  <si>
    <t>Data:</t>
  </si>
  <si>
    <t xml:space="preserve">REVISÃO 00 - </t>
  </si>
  <si>
    <t>obs.: Está planilha e este Cronograma são orientativos, servindo de  modelos para apresentação  no caso de Contratação. Deverão serem entregues juntamente com as composições de Custo  Unitário.</t>
  </si>
  <si>
    <t>ESPECIFICAÇÃO TÉCNICA:</t>
  </si>
  <si>
    <t>PROJETOS:</t>
  </si>
  <si>
    <t>Elaboração de projeto básico e executivo das obras e serviços de engenharia/reforma de interiores para execução de serviços e adequações necessárias na Seccional Uberlândia CRESS/MG 6- R, Conjunto Uberlândia, situado na Av. Afonso Pena, n° 547, bairro Centro - Uberlândia - MG.</t>
  </si>
  <si>
    <t>ORÇAMENTO:</t>
  </si>
  <si>
    <t>Elaboração do orçamento da obra: Planilhar Engenharia Ltda. Engenheira: Simone Aparecida dos Santos – CREA-MG: 74.577/D</t>
  </si>
  <si>
    <t>PROPRIETÁRIO: CONSELHO REGIONAL DE SERVIÇO SOCIAL - 6º REGIÃO - CRESS/MG 6º R</t>
  </si>
  <si>
    <t>Local: Av. Afonso Pena, n° 547 - Condomínio do Edifício Conjunto Uberlândia, Bairro Centro - Uberlândia - Minas Gerais - CEP: 38400-128.</t>
  </si>
  <si>
    <t>Responsável Técnico pelos projetos: HERMÍLON MIRANDA MOTA-CAU/BR: A28057-7 Empresa Contratada: ENGEPLAN ASSESSORIA TÉCNICA LTDA - EPP - (ENGEPLAN CONSULTORIA) CAU/MG: 8268-6 e CREA/MG 32.438 RRT/CAU: N.2860404</t>
  </si>
  <si>
    <t xml:space="preserve"> EMPREENDIMENTO:</t>
  </si>
  <si>
    <t xml:space="preserve"> • Nova Sede do CREES-MG, composta por: área de atendimento aos clientes sendo 02 salas para recepção dos associados e público em geral, 1 (uma) no 10° pavimento e 1 (uma) no 11° pavimento, conforme consta do projeto de arquitetura básico e executivo e complementares com os seguintes ambientes: Recepção/Espera, WC Acessível, Copa, almoxarifado, Administração, Fiscalização, Supervisão, Reuniões / Treinamento.</t>
  </si>
  <si>
    <r>
      <t xml:space="preserve"> </t>
    </r>
    <r>
      <rPr>
        <b/>
        <sz val="11"/>
        <color theme="1"/>
        <rFont val="Calibri"/>
        <family val="2"/>
        <scheme val="minor"/>
      </rPr>
      <t>DESCRIÇÃO DA ESTRUTURA FÍSICA E MATERIAL DE REVESTIMENTO:</t>
    </r>
  </si>
  <si>
    <t xml:space="preserve"> • Todas as paredes novas que estão sendo criadas serão em alvenaria de tijolo furado 29x19x9 cm do piso ao teto;</t>
  </si>
  <si>
    <t xml:space="preserve"> • As portas dos W.C. serão de madeira tipo prancheta – e= 3,5 cm emassadas com massa óleo e posteriormente pintadas no mínimo de duas demãos, terão ainda barra de proteção e puxador – ver detalhe especifico;</t>
  </si>
  <si>
    <t xml:space="preserve"> • Forro em gesso acartonado com junta de dilatação em todo o contorno com pintura eletrostática branca;</t>
  </si>
  <si>
    <t>• Piso porcelanato polido 60x60 com juntas secas da marca Portobello ou equivalente cor branca ou bege a ser definida “in loco” com aprovação do responsável técnico;</t>
  </si>
  <si>
    <t xml:space="preserve"> • Paredes pintadas com tinta acrílica acetinada (toque de seda) lavável metalatex, Suvinil, Coral ou equivalente;</t>
  </si>
  <si>
    <t xml:space="preserve"> • Luminárias com Lâmpadas fluorescentes (brancas - frias) e Led de embutir e paflon, para todos os ambientes internos (conforme projeto elétrico);</t>
  </si>
  <si>
    <t>• O mobiliário não faz parte da do escopo deste orçamento;</t>
  </si>
  <si>
    <t xml:space="preserve"> • Serão considerados equipamentos para o sistema de ar condicionado conforme indicado em projetos e planilhas de orçamento.</t>
  </si>
  <si>
    <t>DEMOLIÇÕES E REMOÇÕES:</t>
  </si>
  <si>
    <t>Os serviços de demolições deverão seguir as normas técnicas e serão executados em período não comercial sendo os horários a serem definido pela Fiscalização do CREES-MG. As demolições principais estão indicadas em projetos, salientamos, entretanto que todos os pisos, rodapés, soleiras, revestimentos cerâmicos de paredes, bancadas, louças, metais, acessórios serão removidos e substituídos por novos revestimentos. Informamos que nos locais onde serão removidas cerâmicas de parede deverão ser novamente chapiscados e rebocados. Nos locais onde serão colocados cerâmica que são os WC e possuem reboco os mesmos serão demolidos, chapiscados e emboçado para recebimento do novo revestimento. As esquadrias externas serão mantidas. Serão removida a pintura antiga destas esquadrias, fazendo limpeza, ajustes caso necessários ao bom funcionamento das mesmas, lubrificação com WD 40 ou equivalente e posterior pintura esmalte acetinado branco.</t>
  </si>
  <si>
    <t xml:space="preserve"> I - CARACTERÍSTICAS GERAIS</t>
  </si>
  <si>
    <t>1. PROJETO</t>
  </si>
  <si>
    <t xml:space="preserve"> 1.1. ARQUITETÔNICO: ENGEPLAN CONSULTORIA - Arquiteto Hermilon Miranda Mota - CAU/BR A28057-7</t>
  </si>
  <si>
    <t>1.2. Área total das salas 101/102 e 111: 74,67m2, (reforma e adequação) distribuídas em 02 (dois) pavimentos conforme consta do projeto básico e executivo de arquitetura e complementares.</t>
  </si>
  <si>
    <t xml:space="preserve"> 2. SISTEMAS CONSTRUTIVOS</t>
  </si>
  <si>
    <t xml:space="preserve"> 2.1. De acordo com o projeto básico e executivo de arquitetura e complementares, e conforme as normas da ABNT, Regimento Interno do Condomínio do Edifício Conjunto Uberlândia., sob supervisão e fiscalização de um responsável Técnico a ser indicada pelo CREES que irá dirimir quaisquer eventualidades e conflitos técnicos e administrativos quando da fase de execução das obras e serviços pela empreiteira a ser contratada pelo CRESS/MG - 6- R.</t>
  </si>
  <si>
    <t>Observando-se que a empreiteira além de atender aos projetos técnicos, deverá acatar as normas, código de conduta, NRs do Ministério do Trabalho, legislações em geral, dentre outras avenças e determinações por parte da equipe especializada em arquitetura e engenharias contratada pelo CRESS/MG., para fiscalização e supervisão técnica das obras e serviços.</t>
  </si>
  <si>
    <r>
      <t xml:space="preserve"> </t>
    </r>
    <r>
      <rPr>
        <b/>
        <sz val="11"/>
        <color theme="1"/>
        <rFont val="Calibri"/>
        <family val="2"/>
        <scheme val="minor"/>
      </rPr>
      <t>3. EQUIPAMENTOS</t>
    </r>
  </si>
  <si>
    <t xml:space="preserve"> 3.1. INTERFONE: Será instalado aparelho de interfone, garantindo um sistema de comunicação com a(s) porta(s) de acesso à (s) salas 101/102 e 111 localizadas no 10°e 11° respectivamente;</t>
  </si>
  <si>
    <t>3.2. ANTENA TV: Será instalada tubulação p/ antena coletiva com pontos na sala de espera/recepção, sala da administração, supervisão e reuniões/treinamento, com opção para ligação em TV a cabo;</t>
  </si>
  <si>
    <t>3.4. PORTAS ELETRÔNICAS: As portas de acesso principais do hall dos elevadores e caixa de escada às recepções das salas de 101/102 e 111 terá funcionamento eletrônico com comandos à chave e rádio receptor para comando com controle remoto;</t>
  </si>
  <si>
    <t xml:space="preserve"> 3.5. AR CONDICIONADO: Foram contemplados em todos os ambientes os pontos de energização para instalação de equipamentos para climatização.</t>
  </si>
  <si>
    <r>
      <t xml:space="preserve"> </t>
    </r>
    <r>
      <rPr>
        <b/>
        <sz val="11"/>
        <color theme="1"/>
        <rFont val="Calibri"/>
        <family val="2"/>
        <scheme val="minor"/>
      </rPr>
      <t>4. INSTALAÇÕES</t>
    </r>
  </si>
  <si>
    <r>
      <t xml:space="preserve"> </t>
    </r>
    <r>
      <rPr>
        <b/>
        <sz val="11"/>
        <color theme="1"/>
        <rFont val="Calibri"/>
        <family val="2"/>
        <scheme val="minor"/>
      </rPr>
      <t>4.1. ELÉTRICAS</t>
    </r>
  </si>
  <si>
    <t xml:space="preserve"> 4.1.1. Serão executadas com observância aos regulamentos e aprovação da CEMIG, conforme projeto elaborado de acordo com as normas técnicas brasileiras.</t>
  </si>
  <si>
    <t xml:space="preserve"> 4.1.2. A tubulação será toda externa, portanto, não aparentes, ou seja, será encoberta através de nichos nas paredes e entre lajes existentes e forros de gesso, sendo os eletrodutos de PVC rígido da caixa de passagem até os quadros medidores, e destes até os quadros de distribuição eletrodutos flexíveis de PVC e em todo o restante, usando-se buchas e arruelas nos arremates, onde se fizer uso de tubos rígidos.</t>
  </si>
  <si>
    <t xml:space="preserve"> 4.1.3. Fios e cabos em instalações embutidas em alvenaria e lajes deverão ser de cobre com isolamento de PVC 70° C (tipo BWF) para tensões de 450 a 750 v. Quando embutidos no piso deverão ter isolamento em PVC e uma cobertura de neoprene 70° C e atender exigências da NBR 7228.</t>
  </si>
  <si>
    <t xml:space="preserve"> 4.1.4. Interruptores, tomadas e botões da campainha, com respectivas placas serão tipo termoplástico e os disjuntores automáticos terão parede dupla de baquelite com gravação da corrente nominal do disjuntor e serão instalados dentro de quadro tipo CQP com tampa em chapa 18 esmaltada.</t>
  </si>
  <si>
    <t xml:space="preserve"> 4.1.5. Caixas 2x4, 4x4 ou FM serão estampadas em chapas 18 e os quadros medidores em chapa 16 mm. 4.1.6. Cada cómodo interno terá pelo menos um ponto de luz no teto e quatro tomadas.</t>
  </si>
  <si>
    <t xml:space="preserve"> 4.1.7. As áreas comuns da edificação terão pontos de iluminação dotados de luminárias e lâmpadas.</t>
  </si>
  <si>
    <t xml:space="preserve"> 4.1.8. Instalação de aparelhos de ar condicionado: Será feita tubulação especial, suportes e instalações de equipamentos tipo SPLIT nos seguintes ambientes e conforme o cálculo de área e volumes: sala de espera/recepção, supervisão, administração e sala de reuniões/treinamento.</t>
  </si>
  <si>
    <t xml:space="preserve"> 4.2. TELEFÓNICA</t>
  </si>
  <si>
    <t xml:space="preserve"> 4.2.1. A tubulação será toda externa, portanto, não aparentes, ou seja, será encoberta através de nichos nas paredes e entre lajes existentes e forros de gesso, sendo os tubos de PVC flexíveis.</t>
  </si>
  <si>
    <t xml:space="preserve"> 4.2.3. PABX Recepção/espera, administração/gerência, reuniões/treinamento terão pontos para ligação de telefone, lógica e alarme.</t>
  </si>
  <si>
    <t xml:space="preserve"> 4.2.4. Serão instalados os cabos da rede interna, da caixa de distribuição geral até os pontos telefónicos internos onde serão colocadas tomadas para ligação dos aparelhos telefónicos.</t>
  </si>
  <si>
    <t xml:space="preserve"> 4.3. HIDRÁULICAS</t>
  </si>
  <si>
    <t xml:space="preserve"> 4.3.1. Serão executadas conforme projeto elaborado de acordo com as normas técnicas brasileiras, com dimensionamento dos diâmetros das tubulações em função da demanda e em total observação às prumadas e tubulações verticais já existentes no Condomínio do Edifício Conjunto Uberlândia, motivo pelo qual deverá ser utilizado pela empreiteira e fiscalização das obras e serviço o PROJETO GERAL DE INSTALAÇÕES HIDROSSANITÁRIAS do EDIFÍCIO.</t>
  </si>
  <si>
    <t xml:space="preserve"> 4.3.2. As tubulações de água fria em tubo de PVC, inclusive as prumadas e barriletes.</t>
  </si>
  <si>
    <t xml:space="preserve"> 4.3.3. As tubulações de esgoto, água pluvial e ventilação serão em tubos de PVC, e respeitando-se as prumadas e tubulações verticais já existentes conforme especificado no projeto hidros sanitário para reforma e adequação das salas (ver Notas e Observações Gerais e Documentos Complementares).</t>
  </si>
  <si>
    <t xml:space="preserve"> 4.3.4. Nos sanitários os aparelhos sanitários serão em louça, compreendendo um lavatório de embutir com bancada em granito preto são Gabriel polido e= 2 cm, testeira em meia esquadria de 10 cm e uma bacia cor branco Deca Ap51 ou equivalente auto sifonada. Haverá também um ponto para ducha de parede ao lado da bacia sanitária, bem como barras de apoio em aço inox d= 11/2” para acessibilidade.</t>
  </si>
  <si>
    <t xml:space="preserve"> 4.3.5. As torneiras do W.C. serão de mesa Docol, Presmatic Benefit Leed ½ ou equivalente e da copa de mesa Deca Link – Bica Móvel ou Equivalente.</t>
  </si>
  <si>
    <t>4.3.6 Os acessórios sifão, válvulas e ligações flexíveis serão em metais cromados ou inox marca Deca ou equivalente;</t>
  </si>
  <si>
    <t xml:space="preserve"> 4.3.6. O abastecimento de água será assegurado preferencialmente por reservatório elevado com capacidade de acordo com o projeto hidráulico geral do empreendimento e já existente desde a década de 1970;</t>
  </si>
  <si>
    <t xml:space="preserve"> 4.4. SISTEMA DE PREVENÇÃO A INCÊNDIOS</t>
  </si>
  <si>
    <t xml:space="preserve"> 4.4.1. Será executado segundo normas e projeto específico e de acordo com as normas e especificações técnicas em consonância com a legislação do Corpo de Bombeiros do Estado de Minas Gerais, e projeto geral de Prevenção Contra Incêndio e Pânico - PSCIP de autoria do arquiteto e engenheiro de segurança do trabalho Hermílon Miranda Mota e aprovado pelo CBMMG sob o n. 126/2007 e AVCB n. 808608 datados de 30/09/2009 e 20/03/2013 respectivamente.</t>
  </si>
  <si>
    <t>II- ACABAMENTOS</t>
  </si>
  <si>
    <t>1. EDIFICAÇÃO:</t>
  </si>
  <si>
    <t xml:space="preserve"> 1.1.DEPENDÊNCIA</t>
  </si>
  <si>
    <t xml:space="preserve"> 1.1.1.RECEPÇÃO/ESPERA/ATENDIMENTO/SUPERVISÃO/ADMINISTRAÇÃO, REUNIÕES/TREINAMENTO.</t>
  </si>
  <si>
    <t>1.1.1.1. Piso: em Porcelanato Portobello, cor branca e/ou bege 60x60 com resistência PEI5;</t>
  </si>
  <si>
    <t>1.1.1.2. Paredes: Pintura acrílica acetinada super lavável (metalatex, Suvinil, Coral ou Similar) sobre massa PVA;</t>
  </si>
  <si>
    <t xml:space="preserve"> 1.1.1.3. Teto: Pintura em látex (metalatex, Suvinil, Coral ou Similar) sobre massa PVA em forro de gesso;</t>
  </si>
  <si>
    <t xml:space="preserve"> 1.1.1.4. Caixilhos: Em alumínio anodizado cor natural alturas piso ao teto. Onde está escrito no projeto – h= 50 cm – lê – se altura, h= piso ao teto – (ver perspectivas);</t>
  </si>
  <si>
    <t xml:space="preserve"> 1.1.1.5. Portas painéis: Vidro temperado incolor de 10 mm;</t>
  </si>
  <si>
    <t xml:space="preserve"> 1.1.1.6. Ferragens: Fechadura em alavanca cromada e dobradiça de 2 x 1/2"x 31 /2” cromadas;</t>
  </si>
  <si>
    <t>1.1.1.7. Rodapés: Em rodapés serão em granito preto São Gabriel polido – H= 10 cm;</t>
  </si>
  <si>
    <t>1.1.1.8. Vidros: Temperado com espessura de 10 mm.</t>
  </si>
  <si>
    <t xml:space="preserve"> 1.1.1.9. Soleiras: granito São Gabriel polido e= 2 cm.</t>
  </si>
  <si>
    <t>1.1.2. SANITÁRIOS</t>
  </si>
  <si>
    <t xml:space="preserve"> 1.1.2.1. Piso: Em cerâmica Porcelanato Portobello ou Equivalente, cor branca e/ou bege 60x60 com resistência PEI-5.</t>
  </si>
  <si>
    <t xml:space="preserve"> 1.1.2.2. Paredes: Em cerâmica branca brilhante 33x45 Portobello, Eliane, Cecrisa, Portinari em todo o pé direito.</t>
  </si>
  <si>
    <t>1.1.2.3. Teto: Pintura em látex (metalatex, Suvinil, Coral ou Similar) com massa PVA sobre forro de gesso acartonado.</t>
  </si>
  <si>
    <t>1.1.2.5. Portas: Marco, alisares e folhas tipo prancheta em mogno ou similar com acabamento em tinta acrílica acetinada cor branca sobre massa a óleo em fundo branco.</t>
  </si>
  <si>
    <t>1.1.2.6. Ferragens: Fechadura em alavanca Imab, Papaiz ou Similar para banheiro cromada e dobradiça de 31/2" cromadas.</t>
  </si>
  <si>
    <t>1.1.2.7. Louças: Branca, com bojo de embutir na bancada de granito, bacia Deca AP 51 ou similar auto sifonada.</t>
  </si>
  <si>
    <t xml:space="preserve"> 1.1.2.8. Metais: Cromados (Deca ou Similar).</t>
  </si>
  <si>
    <t>Observação:</t>
  </si>
  <si>
    <t>A parte de recomposição do vão da escada helicoidal que foi removida foi considerado recomposição da mesma em concreto armado moldado “in loco" sendo que o aço para a armadura deverá ser fixado na mesma com SIKADUR 32. Concreto com no mínimo 25 Mpa.</t>
  </si>
  <si>
    <t>Ill- DISPOSIÇÕES GERAIS</t>
  </si>
  <si>
    <t>A obra deverá ser entregue limpa, testada, em condições de uso, com as ligações de água, esgoto, luz e telefone.</t>
  </si>
  <si>
    <t>Não estão incluídas nestas especificações as luminárias, armários e espelhos.</t>
  </si>
  <si>
    <t xml:space="preserve"> A adoção de equivalência dos modelos indicados, as alternativas de padrão e a opção de cores ou material de acabamento a serem utilizados na obra, mesmo quando não expressamente declarados neste memorial, são considerados prerrogativas exclusivas do CONTRATANTE, desde que seguidas às normas da ABNT, conforme projeto aprovado pelo Condomínio do Edifício Conjunto Uberlândia.</t>
  </si>
  <si>
    <t xml:space="preserve"> Belo Horizonte 12 de Janeiro de 2017.</t>
  </si>
  <si>
    <t>PLANILHAR ENGENHARIA LTDA.</t>
  </si>
  <si>
    <t>LICITANTE:</t>
  </si>
  <si>
    <t>REFORMA DA NOVA SEDE DO CREESS/MG - 6ª R EM UBERLÂNDIA-MG</t>
  </si>
  <si>
    <t>PLANILHA  ORÇAMENTÁRIA  GLOBAL - ANEXO II-A</t>
  </si>
  <si>
    <t>CRONOGRAMA FÍSICO FINANCEIRO - ANEXO II-A</t>
  </si>
</sst>
</file>

<file path=xl/styles.xml><?xml version="1.0" encoding="utf-8"?>
<styleSheet xmlns="http://schemas.openxmlformats.org/spreadsheetml/2006/main">
  <numFmts count="8">
    <numFmt numFmtId="44" formatCode="_-&quot;R$&quot;\ * #,##0.00_-;\-&quot;R$&quot;\ * #,##0.00_-;_-&quot;R$&quot;\ * &quot;-&quot;??_-;_-@_-"/>
    <numFmt numFmtId="43" formatCode="_-* #,##0.00_-;\-* #,##0.00_-;_-* &quot;-&quot;??_-;_-@_-"/>
    <numFmt numFmtId="164" formatCode="0.0%"/>
    <numFmt numFmtId="165" formatCode="0.0000%"/>
    <numFmt numFmtId="166" formatCode="_(* #,##0.00_);_(* \(#,##0.00\);_(* &quot;-&quot;??_);_(@_)"/>
    <numFmt numFmtId="167" formatCode="_(&quot;R$ &quot;* #,##0.00_);_(&quot;R$ &quot;* \(#,##0.00\);_(&quot;R$ &quot;* &quot;-&quot;??_);_(@_)"/>
    <numFmt numFmtId="168" formatCode="_(* #,##0.00_);_(* \(#,##0.00\);_(* \-??_);_(@_)"/>
    <numFmt numFmtId="169" formatCode="#,##0.00\ ;&quot; (&quot;#,##0.00\);&quot; -&quot;#\ ;@\ "/>
  </numFmts>
  <fonts count="11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indexed="8"/>
      <name val="Century Gothic"/>
      <family val="2"/>
    </font>
    <font>
      <b/>
      <sz val="10"/>
      <color indexed="8"/>
      <name val="Calibri"/>
      <family val="2"/>
    </font>
    <font>
      <b/>
      <sz val="8"/>
      <color indexed="8"/>
      <name val="Century Gothic"/>
      <family val="2"/>
    </font>
    <font>
      <b/>
      <sz val="8"/>
      <color indexed="8"/>
      <name val="Calibri"/>
      <family val="2"/>
    </font>
    <font>
      <b/>
      <sz val="10"/>
      <color indexed="8"/>
      <name val="Century Gothic"/>
      <family val="2"/>
    </font>
    <font>
      <b/>
      <sz val="11"/>
      <color indexed="8"/>
      <name val="Calibri"/>
      <family val="2"/>
    </font>
    <font>
      <sz val="10"/>
      <name val="Arial"/>
      <family val="2"/>
    </font>
    <font>
      <b/>
      <sz val="9"/>
      <name val="Arial"/>
      <family val="2"/>
    </font>
    <font>
      <sz val="11"/>
      <color indexed="8"/>
      <name val="Calibri"/>
      <family val="2"/>
    </font>
    <font>
      <b/>
      <sz val="9"/>
      <color indexed="8"/>
      <name val="Arial"/>
      <family val="2"/>
    </font>
    <font>
      <sz val="9"/>
      <color indexed="8"/>
      <name val="Calibri"/>
      <family val="2"/>
    </font>
    <font>
      <sz val="9"/>
      <color theme="1"/>
      <name val="Arial Narrow"/>
      <family val="2"/>
    </font>
    <font>
      <b/>
      <sz val="9"/>
      <color theme="1"/>
      <name val="Arial Narrow"/>
      <family val="2"/>
    </font>
    <font>
      <sz val="10"/>
      <name val="Arial Narrow"/>
      <family val="2"/>
    </font>
    <font>
      <b/>
      <sz val="9"/>
      <name val="Times New Roman"/>
      <family val="1"/>
    </font>
    <font>
      <sz val="12"/>
      <name val="Lucida Casual"/>
      <family val="4"/>
    </font>
    <font>
      <b/>
      <sz val="12"/>
      <name val="Swis721 BdOul BT"/>
      <family val="5"/>
    </font>
    <font>
      <sz val="10"/>
      <name val="Lucida Casual"/>
    </font>
    <font>
      <b/>
      <sz val="10"/>
      <name val="Lucida Casual"/>
    </font>
    <font>
      <b/>
      <sz val="8"/>
      <name val="MS Reference Sans Serif"/>
      <family val="2"/>
    </font>
    <font>
      <sz val="9"/>
      <name val="Times New Roman"/>
      <family val="1"/>
    </font>
    <font>
      <sz val="8"/>
      <name val="MS Reference Sans Serif"/>
      <family val="2"/>
    </font>
    <font>
      <sz val="8"/>
      <name val="Times New Roman"/>
      <family val="1"/>
    </font>
    <font>
      <b/>
      <sz val="9"/>
      <name val="Calibri"/>
      <family val="2"/>
      <scheme val="minor"/>
    </font>
    <font>
      <sz val="9"/>
      <name val="Arial Narrow"/>
      <family val="2"/>
    </font>
    <font>
      <b/>
      <sz val="10"/>
      <name val="Calibri"/>
      <family val="2"/>
      <scheme val="minor"/>
    </font>
    <font>
      <sz val="10"/>
      <name val="Calibri"/>
      <family val="2"/>
      <scheme val="minor"/>
    </font>
    <font>
      <b/>
      <sz val="10"/>
      <color theme="1"/>
      <name val="Calibri"/>
      <family val="2"/>
      <scheme val="minor"/>
    </font>
    <font>
      <b/>
      <sz val="9"/>
      <color indexed="8"/>
      <name val="Times New Roman"/>
      <family val="1"/>
    </font>
    <font>
      <b/>
      <sz val="12"/>
      <name val="Calibri"/>
      <family val="2"/>
      <scheme val="minor"/>
    </font>
    <font>
      <sz val="12"/>
      <name val="Arial Narrow"/>
      <family val="2"/>
    </font>
    <font>
      <sz val="12"/>
      <name val="Calibri"/>
      <family val="2"/>
      <scheme val="minor"/>
    </font>
    <font>
      <b/>
      <sz val="8"/>
      <name val="Calibri"/>
      <family val="2"/>
      <scheme val="minor"/>
    </font>
    <font>
      <sz val="10"/>
      <color theme="1"/>
      <name val="Century Gothic"/>
      <family val="2"/>
    </font>
    <font>
      <sz val="11"/>
      <color indexed="9"/>
      <name val="Calibri"/>
      <family val="2"/>
    </font>
    <font>
      <sz val="10"/>
      <color theme="0"/>
      <name val="Century Gothic"/>
      <family val="2"/>
    </font>
    <font>
      <sz val="11"/>
      <color indexed="20"/>
      <name val="Calibri"/>
      <family val="2"/>
    </font>
    <font>
      <sz val="10"/>
      <color rgb="FF006100"/>
      <name val="Century Gothic"/>
      <family val="2"/>
    </font>
    <font>
      <b/>
      <sz val="11"/>
      <color indexed="10"/>
      <name val="Calibri"/>
      <family val="2"/>
    </font>
    <font>
      <b/>
      <sz val="10"/>
      <color rgb="FFFA7D00"/>
      <name val="Century Gothic"/>
      <family val="2"/>
    </font>
    <font>
      <b/>
      <sz val="10"/>
      <color theme="0"/>
      <name val="Century Gothic"/>
      <family val="2"/>
    </font>
    <font>
      <sz val="10"/>
      <color rgb="FFFA7D00"/>
      <name val="Century Gothic"/>
      <family val="2"/>
    </font>
    <font>
      <b/>
      <sz val="11"/>
      <color indexed="9"/>
      <name val="Calibri"/>
      <family val="2"/>
    </font>
    <font>
      <sz val="10"/>
      <color rgb="FF3F3F76"/>
      <name val="Century Gothic"/>
      <family val="2"/>
    </font>
    <font>
      <sz val="10"/>
      <name val="Helv"/>
      <charset val="204"/>
    </font>
    <font>
      <sz val="10"/>
      <name val="Courier New"/>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rgb="FF9C0006"/>
      <name val="Century Gothic"/>
      <family val="2"/>
    </font>
    <font>
      <sz val="10"/>
      <name val="Courier"/>
      <family val="3"/>
    </font>
    <font>
      <sz val="11"/>
      <color indexed="62"/>
      <name val="Calibri"/>
      <family val="2"/>
    </font>
    <font>
      <sz val="11"/>
      <color indexed="10"/>
      <name val="Calibri"/>
      <family val="2"/>
    </font>
    <font>
      <sz val="10"/>
      <color rgb="FF9C6500"/>
      <name val="Century Gothic"/>
      <family val="2"/>
    </font>
    <font>
      <sz val="11"/>
      <color indexed="19"/>
      <name val="Calibri"/>
      <family val="2"/>
    </font>
    <font>
      <sz val="12"/>
      <name val="Times New Roman"/>
      <family val="1"/>
    </font>
    <font>
      <sz val="9"/>
      <name val="Lucida Casual"/>
    </font>
    <font>
      <b/>
      <sz val="11"/>
      <color indexed="63"/>
      <name val="Calibri"/>
      <family val="2"/>
    </font>
    <font>
      <b/>
      <sz val="10"/>
      <color rgb="FF3F3F3F"/>
      <name val="Century Gothic"/>
      <family val="2"/>
    </font>
    <font>
      <sz val="10"/>
      <color rgb="FFFF0000"/>
      <name val="Century Gothic"/>
      <family val="2"/>
    </font>
    <font>
      <i/>
      <sz val="10"/>
      <color rgb="FF7F7F7F"/>
      <name val="Century Gothic"/>
      <family val="2"/>
    </font>
    <font>
      <b/>
      <sz val="18"/>
      <color indexed="62"/>
      <name val="Cambria"/>
      <family val="2"/>
    </font>
    <font>
      <b/>
      <sz val="18"/>
      <color indexed="56"/>
      <name val="Cambria"/>
      <family val="2"/>
    </font>
    <font>
      <b/>
      <sz val="15"/>
      <color indexed="56"/>
      <name val="Calibri"/>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b/>
      <u/>
      <sz val="9"/>
      <name val="Arial Narrow"/>
      <family val="2"/>
    </font>
    <font>
      <b/>
      <sz val="9"/>
      <name val="Arial Narrow"/>
      <family val="2"/>
    </font>
    <font>
      <b/>
      <sz val="9"/>
      <color indexed="8"/>
      <name val="Arial Narrow"/>
      <family val="2"/>
    </font>
    <font>
      <sz val="9"/>
      <color theme="1"/>
      <name val="Calibri"/>
      <family val="2"/>
      <scheme val="minor"/>
    </font>
    <font>
      <b/>
      <sz val="9"/>
      <color theme="1"/>
      <name val="Calibri"/>
      <family val="2"/>
      <scheme val="minor"/>
    </font>
    <font>
      <b/>
      <sz val="12"/>
      <color theme="1"/>
      <name val="Calibri"/>
      <family val="2"/>
      <scheme val="minor"/>
    </font>
    <font>
      <b/>
      <sz val="12"/>
      <color indexed="8"/>
      <name val="Arial Narrow"/>
      <family val="2"/>
    </font>
    <font>
      <sz val="16"/>
      <name val="Arial"/>
      <family val="2"/>
    </font>
    <font>
      <b/>
      <sz val="24"/>
      <name val="Arial"/>
      <family val="2"/>
    </font>
    <font>
      <b/>
      <sz val="20"/>
      <name val="Arial"/>
      <family val="2"/>
    </font>
    <font>
      <b/>
      <sz val="20"/>
      <color theme="1"/>
      <name val="Calibri"/>
      <family val="2"/>
      <scheme val="minor"/>
    </font>
    <font>
      <sz val="20"/>
      <name val="Arial"/>
      <family val="2"/>
    </font>
    <font>
      <sz val="22"/>
      <name val="Arial"/>
      <family val="2"/>
    </font>
    <font>
      <b/>
      <sz val="16"/>
      <name val="Arial"/>
      <family val="2"/>
    </font>
    <font>
      <b/>
      <sz val="14"/>
      <name val="Arial"/>
      <family val="2"/>
    </font>
    <font>
      <sz val="14"/>
      <name val="Arial"/>
      <family val="2"/>
    </font>
    <font>
      <sz val="24"/>
      <name val="Arial"/>
      <family val="2"/>
    </font>
    <font>
      <sz val="8"/>
      <color theme="1"/>
      <name val="Calibri"/>
      <family val="2"/>
      <scheme val="minor"/>
    </font>
    <font>
      <sz val="12"/>
      <color theme="1"/>
      <name val="Calibri"/>
      <family val="2"/>
      <scheme val="minor"/>
    </font>
    <font>
      <b/>
      <sz val="20"/>
      <color rgb="FF0000CC"/>
      <name val="Calibri"/>
      <family val="2"/>
    </font>
    <font>
      <b/>
      <sz val="20"/>
      <color rgb="FF0000CC"/>
      <name val="Swis721 BdCnOul BT"/>
      <family val="5"/>
    </font>
    <font>
      <sz val="20"/>
      <color rgb="FF0000CC"/>
      <name val="Calibri"/>
      <family val="2"/>
      <scheme val="minor"/>
    </font>
    <font>
      <b/>
      <sz val="16"/>
      <color rgb="FF0000CC"/>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39997558519241921"/>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22"/>
      </patternFill>
    </fill>
    <fill>
      <patternFill patternType="solid">
        <fgColor indexed="55"/>
      </patternFill>
    </fill>
    <fill>
      <patternFill patternType="solid">
        <fgColor theme="0" tint="-0.14999847407452621"/>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top style="medium">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6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24" fillId="0" borderId="0"/>
    <xf numFmtId="0" fontId="33" fillId="0" borderId="0"/>
    <xf numFmtId="0" fontId="35" fillId="0" borderId="0"/>
    <xf numFmtId="166" fontId="24" fillId="0" borderId="0" applyFont="0" applyFill="0" applyBorder="0" applyAlignment="0" applyProtection="0"/>
    <xf numFmtId="43" fontId="26" fillId="0" borderId="0" applyFont="0" applyFill="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1" fillId="10" borderId="0" applyNumberFormat="0" applyBorder="0" applyAlignment="0" applyProtection="0"/>
    <xf numFmtId="0" fontId="51" fillId="10" borderId="0" applyNumberFormat="0" applyBorder="0" applyAlignment="0" applyProtection="0"/>
    <xf numFmtId="0" fontId="1" fillId="14" borderId="0" applyNumberFormat="0" applyBorder="0" applyAlignment="0" applyProtection="0"/>
    <xf numFmtId="0" fontId="51" fillId="14" borderId="0" applyNumberFormat="0" applyBorder="0" applyAlignment="0" applyProtection="0"/>
    <xf numFmtId="0" fontId="1" fillId="18" borderId="0" applyNumberFormat="0" applyBorder="0" applyAlignment="0" applyProtection="0"/>
    <xf numFmtId="0" fontId="51" fillId="18" borderId="0" applyNumberFormat="0" applyBorder="0" applyAlignment="0" applyProtection="0"/>
    <xf numFmtId="0" fontId="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1" fillId="30" borderId="0" applyNumberFormat="0" applyBorder="0" applyAlignment="0" applyProtection="0"/>
    <xf numFmtId="0" fontId="51" fillId="30"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1" fillId="19" borderId="0" applyNumberFormat="0" applyBorder="0" applyAlignment="0" applyProtection="0"/>
    <xf numFmtId="0" fontId="51" fillId="19" borderId="0" applyNumberFormat="0" applyBorder="0" applyAlignment="0" applyProtection="0"/>
    <xf numFmtId="0" fontId="1" fillId="23" borderId="0" applyNumberFormat="0" applyBorder="0" applyAlignment="0" applyProtection="0"/>
    <xf numFmtId="0" fontId="51" fillId="23" borderId="0" applyNumberFormat="0" applyBorder="0" applyAlignment="0" applyProtection="0"/>
    <xf numFmtId="0" fontId="1" fillId="27" borderId="0" applyNumberFormat="0" applyBorder="0" applyAlignment="0" applyProtection="0"/>
    <xf numFmtId="0" fontId="51" fillId="27" borderId="0" applyNumberFormat="0" applyBorder="0" applyAlignment="0" applyProtection="0"/>
    <xf numFmtId="0" fontId="1" fillId="31" borderId="0" applyNumberFormat="0" applyBorder="0" applyAlignment="0" applyProtection="0"/>
    <xf numFmtId="0" fontId="51" fillId="31"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17" fillId="12" borderId="0" applyNumberFormat="0" applyBorder="0" applyAlignment="0" applyProtection="0"/>
    <xf numFmtId="0" fontId="53" fillId="12" borderId="0" applyNumberFormat="0" applyBorder="0" applyAlignment="0" applyProtection="0"/>
    <xf numFmtId="0" fontId="17" fillId="16" borderId="0" applyNumberFormat="0" applyBorder="0" applyAlignment="0" applyProtection="0"/>
    <xf numFmtId="0" fontId="53" fillId="16" borderId="0" applyNumberFormat="0" applyBorder="0" applyAlignment="0" applyProtection="0"/>
    <xf numFmtId="0" fontId="17" fillId="20" borderId="0" applyNumberFormat="0" applyBorder="0" applyAlignment="0" applyProtection="0"/>
    <xf numFmtId="0" fontId="53" fillId="20" borderId="0" applyNumberFormat="0" applyBorder="0" applyAlignment="0" applyProtection="0"/>
    <xf numFmtId="0" fontId="17" fillId="24" borderId="0" applyNumberFormat="0" applyBorder="0" applyAlignment="0" applyProtection="0"/>
    <xf numFmtId="0" fontId="53" fillId="24" borderId="0" applyNumberFormat="0" applyBorder="0" applyAlignment="0" applyProtection="0"/>
    <xf numFmtId="0" fontId="17" fillId="28" borderId="0" applyNumberFormat="0" applyBorder="0" applyAlignment="0" applyProtection="0"/>
    <xf numFmtId="0" fontId="53" fillId="28" borderId="0" applyNumberFormat="0" applyBorder="0" applyAlignment="0" applyProtection="0"/>
    <xf numFmtId="0" fontId="17" fillId="32" borderId="0" applyNumberFormat="0" applyBorder="0" applyAlignment="0" applyProtection="0"/>
    <xf numFmtId="0" fontId="53" fillId="32" borderId="0" applyNumberFormat="0" applyBorder="0" applyAlignment="0" applyProtection="0"/>
    <xf numFmtId="0" fontId="52" fillId="49"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4" fillId="53" borderId="0" applyNumberFormat="0" applyBorder="0" applyAlignment="0" applyProtection="0"/>
    <xf numFmtId="0" fontId="6" fillId="2" borderId="0" applyNumberFormat="0" applyBorder="0" applyAlignment="0" applyProtection="0"/>
    <xf numFmtId="0" fontId="55" fillId="2" borderId="0" applyNumberFormat="0" applyBorder="0" applyAlignment="0" applyProtection="0"/>
    <xf numFmtId="0" fontId="56" fillId="54" borderId="51" applyNumberFormat="0" applyAlignment="0" applyProtection="0"/>
    <xf numFmtId="0" fontId="11" fillId="6" borderId="4" applyNumberFormat="0" applyAlignment="0" applyProtection="0"/>
    <xf numFmtId="0" fontId="57" fillId="6" borderId="4" applyNumberFormat="0" applyAlignment="0" applyProtection="0"/>
    <xf numFmtId="0" fontId="58" fillId="7" borderId="7" applyNumberFormat="0" applyAlignment="0" applyProtection="0"/>
    <xf numFmtId="0" fontId="12" fillId="0" borderId="6" applyNumberFormat="0" applyFill="0" applyAlignment="0" applyProtection="0"/>
    <xf numFmtId="0" fontId="59" fillId="0" borderId="6" applyNumberFormat="0" applyFill="0" applyAlignment="0" applyProtection="0"/>
    <xf numFmtId="0" fontId="60" fillId="55" borderId="52" applyNumberFormat="0" applyAlignment="0" applyProtection="0"/>
    <xf numFmtId="0" fontId="17" fillId="9" borderId="0" applyNumberFormat="0" applyBorder="0" applyAlignment="0" applyProtection="0"/>
    <xf numFmtId="0" fontId="53" fillId="9" borderId="0" applyNumberFormat="0" applyBorder="0" applyAlignment="0" applyProtection="0"/>
    <xf numFmtId="0" fontId="17" fillId="13" borderId="0" applyNumberFormat="0" applyBorder="0" applyAlignment="0" applyProtection="0"/>
    <xf numFmtId="0" fontId="53" fillId="13" borderId="0" applyNumberFormat="0" applyBorder="0" applyAlignment="0" applyProtection="0"/>
    <xf numFmtId="0" fontId="17" fillId="17" borderId="0" applyNumberFormat="0" applyBorder="0" applyAlignment="0" applyProtection="0"/>
    <xf numFmtId="0" fontId="53" fillId="17" borderId="0" applyNumberFormat="0" applyBorder="0" applyAlignment="0" applyProtection="0"/>
    <xf numFmtId="0" fontId="17"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17" fillId="29" borderId="0" applyNumberFormat="0" applyBorder="0" applyAlignment="0" applyProtection="0"/>
    <xf numFmtId="0" fontId="53" fillId="29" borderId="0" applyNumberFormat="0" applyBorder="0" applyAlignment="0" applyProtection="0"/>
    <xf numFmtId="0" fontId="9" fillId="5" borderId="4" applyNumberFormat="0" applyAlignment="0" applyProtection="0"/>
    <xf numFmtId="0" fontId="61" fillId="5" borderId="4" applyNumberFormat="0" applyAlignment="0" applyProtection="0"/>
    <xf numFmtId="0" fontId="62" fillId="0" borderId="0"/>
    <xf numFmtId="0" fontId="63" fillId="0" borderId="0"/>
    <xf numFmtId="0" fontId="64" fillId="0" borderId="0" applyNumberFormat="0" applyFill="0" applyBorder="0" applyAlignment="0" applyProtection="0"/>
    <xf numFmtId="0" fontId="65" fillId="44" borderId="0" applyNumberFormat="0" applyBorder="0" applyAlignment="0" applyProtection="0"/>
    <xf numFmtId="0" fontId="66" fillId="0" borderId="53" applyNumberFormat="0" applyFill="0" applyAlignment="0" applyProtection="0"/>
    <xf numFmtId="0" fontId="67" fillId="0" borderId="54" applyNumberFormat="0" applyFill="0" applyAlignment="0" applyProtection="0"/>
    <xf numFmtId="0" fontId="68" fillId="0" borderId="55" applyNumberFormat="0" applyFill="0" applyAlignment="0" applyProtection="0"/>
    <xf numFmtId="0" fontId="68" fillId="0" borderId="0" applyNumberFormat="0" applyFill="0" applyBorder="0" applyAlignment="0" applyProtection="0"/>
    <xf numFmtId="0" fontId="7" fillId="3" borderId="0" applyNumberFormat="0" applyBorder="0" applyAlignment="0" applyProtection="0"/>
    <xf numFmtId="0" fontId="69" fillId="3" borderId="0" applyNumberFormat="0" applyBorder="0" applyAlignment="0" applyProtection="0"/>
    <xf numFmtId="0" fontId="70" fillId="0" borderId="0"/>
    <xf numFmtId="0" fontId="71" fillId="45" borderId="51" applyNumberFormat="0" applyAlignment="0" applyProtection="0"/>
    <xf numFmtId="0" fontId="72" fillId="0" borderId="56" applyNumberFormat="0" applyFill="0" applyAlignment="0" applyProtection="0"/>
    <xf numFmtId="167" fontId="26" fillId="0" borderId="0" applyFont="0" applyFill="0" applyBorder="0" applyAlignment="0" applyProtection="0"/>
    <xf numFmtId="44"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7" fontId="3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0" fontId="8" fillId="4" borderId="0" applyNumberFormat="0" applyBorder="0" applyAlignment="0" applyProtection="0"/>
    <xf numFmtId="0" fontId="73" fillId="4" borderId="0" applyNumberFormat="0" applyBorder="0" applyAlignment="0" applyProtection="0"/>
    <xf numFmtId="0" fontId="74" fillId="45" borderId="0" applyNumberFormat="0" applyBorder="0" applyAlignment="0" applyProtection="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24" fillId="0" borderId="0"/>
    <xf numFmtId="0" fontId="75" fillId="0" borderId="0">
      <alignment vertical="center"/>
    </xf>
    <xf numFmtId="0" fontId="75" fillId="0" borderId="0">
      <alignment vertical="center"/>
    </xf>
    <xf numFmtId="0" fontId="24" fillId="0" borderId="0"/>
    <xf numFmtId="0" fontId="1" fillId="0" borderId="0"/>
    <xf numFmtId="0" fontId="63" fillId="0" borderId="0"/>
    <xf numFmtId="0" fontId="24" fillId="0" borderId="0"/>
    <xf numFmtId="0" fontId="7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0" borderId="0"/>
    <xf numFmtId="0" fontId="70" fillId="0" borderId="0"/>
    <xf numFmtId="0" fontId="1" fillId="0" borderId="0"/>
    <xf numFmtId="0" fontId="76" fillId="0" borderId="0"/>
    <xf numFmtId="0" fontId="1" fillId="0" borderId="0"/>
    <xf numFmtId="0" fontId="63"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51" fillId="8" borderId="8" applyNumberFormat="0" applyFont="0" applyAlignment="0" applyProtection="0"/>
    <xf numFmtId="0" fontId="75" fillId="42" borderId="57" applyNumberFormat="0" applyFont="0" applyAlignment="0" applyProtection="0"/>
    <xf numFmtId="0" fontId="77" fillId="54" borderId="58" applyNumberFormat="0" applyAlignment="0" applyProtection="0"/>
    <xf numFmtId="9" fontId="24" fillId="0" borderId="0" applyFill="0" applyBorder="0" applyAlignment="0" applyProtection="0"/>
    <xf numFmtId="9" fontId="3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4" fillId="0" borderId="0"/>
    <xf numFmtId="0" fontId="10" fillId="6" borderId="5" applyNumberFormat="0" applyAlignment="0" applyProtection="0"/>
    <xf numFmtId="0" fontId="78" fillId="6" borderId="5" applyNumberFormat="0" applyAlignment="0" applyProtection="0"/>
    <xf numFmtId="166" fontId="26" fillId="0" borderId="0" applyFont="0" applyFill="0" applyBorder="0" applyAlignment="0" applyProtection="0"/>
    <xf numFmtId="166" fontId="24"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8" fontId="24" fillId="0" borderId="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2" fillId="35" borderId="16">
      <alignment wrapText="1"/>
    </xf>
    <xf numFmtId="169" fontId="24" fillId="0" borderId="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9" applyNumberFormat="0" applyFill="0" applyAlignment="0" applyProtection="0"/>
    <xf numFmtId="0" fontId="3" fillId="0" borderId="1" applyNumberFormat="0" applyFill="0" applyAlignment="0" applyProtection="0"/>
    <xf numFmtId="0" fontId="84" fillId="0" borderId="1" applyNumberFormat="0" applyFill="0" applyAlignment="0" applyProtection="0"/>
    <xf numFmtId="0" fontId="4" fillId="0" borderId="2" applyNumberFormat="0" applyFill="0" applyAlignment="0" applyProtection="0"/>
    <xf numFmtId="0" fontId="85" fillId="0" borderId="2" applyNumberFormat="0" applyFill="0" applyAlignment="0" applyProtection="0"/>
    <xf numFmtId="0" fontId="5" fillId="0" borderId="3" applyNumberFormat="0" applyFill="0" applyAlignment="0" applyProtection="0"/>
    <xf numFmtId="0" fontId="86" fillId="0" borderId="3" applyNumberFormat="0" applyFill="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87" fillId="0" borderId="9" applyNumberFormat="0" applyFill="0" applyAlignment="0" applyProtection="0"/>
    <xf numFmtId="166"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72" fillId="0" borderId="0" applyNumberFormat="0" applyFill="0" applyBorder="0" applyAlignment="0" applyProtection="0"/>
  </cellStyleXfs>
  <cellXfs count="283">
    <xf numFmtId="0" fontId="0" fillId="0" borderId="0" xfId="0"/>
    <xf numFmtId="43" fontId="0" fillId="0" borderId="0" xfId="1" applyFont="1"/>
    <xf numFmtId="0" fontId="0" fillId="0" borderId="0" xfId="0" applyAlignment="1">
      <alignment wrapText="1"/>
    </xf>
    <xf numFmtId="0" fontId="0" fillId="0" borderId="0" xfId="0" applyAlignment="1">
      <alignment horizontal="center"/>
    </xf>
    <xf numFmtId="0" fontId="20" fillId="0" borderId="11" xfId="0" applyFont="1" applyBorder="1" applyAlignment="1">
      <alignment horizontal="left" vertical="center"/>
    </xf>
    <xf numFmtId="0" fontId="20" fillId="0" borderId="11" xfId="0" applyFont="1" applyBorder="1" applyAlignment="1">
      <alignment horizontal="right" vertical="center" wrapText="1"/>
    </xf>
    <xf numFmtId="0" fontId="31" fillId="0" borderId="0" xfId="44" applyFont="1"/>
    <xf numFmtId="0" fontId="31" fillId="0" borderId="0" xfId="44" applyFont="1" applyBorder="1"/>
    <xf numFmtId="0" fontId="42" fillId="0" borderId="0" xfId="44" applyFont="1" applyFill="1" applyAlignment="1">
      <alignment horizontal="left" vertical="center" wrapText="1" shrinkToFit="1"/>
    </xf>
    <xf numFmtId="0" fontId="31" fillId="0" borderId="0" xfId="44" applyFont="1" applyFill="1" applyAlignment="1">
      <alignment horizontal="left" vertical="center" wrapText="1" shrinkToFit="1"/>
    </xf>
    <xf numFmtId="0" fontId="32" fillId="33" borderId="0" xfId="44" applyFont="1" applyFill="1" applyBorder="1" applyAlignment="1">
      <alignment horizontal="center" vertical="center" wrapText="1" shrinkToFit="1"/>
    </xf>
    <xf numFmtId="0" fontId="31" fillId="0" borderId="0" xfId="44" applyFont="1" applyFill="1" applyBorder="1" applyAlignment="1">
      <alignment horizontal="left" vertical="center" wrapText="1" shrinkToFit="1"/>
    </xf>
    <xf numFmtId="165" fontId="31" fillId="0" borderId="0" xfId="44" applyNumberFormat="1" applyFont="1"/>
    <xf numFmtId="164" fontId="31" fillId="0" borderId="0" xfId="44" applyNumberFormat="1" applyFont="1"/>
    <xf numFmtId="166" fontId="31" fillId="0" borderId="0" xfId="47" applyFont="1"/>
    <xf numFmtId="43" fontId="31" fillId="0" borderId="0" xfId="44" applyNumberFormat="1" applyFont="1"/>
    <xf numFmtId="10" fontId="31" fillId="0" borderId="0" xfId="44" applyNumberFormat="1" applyFont="1"/>
    <xf numFmtId="0" fontId="47" fillId="0" borderId="0" xfId="44" applyFont="1"/>
    <xf numFmtId="0" fontId="49" fillId="0" borderId="0" xfId="44" applyFont="1"/>
    <xf numFmtId="166" fontId="47" fillId="0" borderId="0" xfId="44" applyNumberFormat="1" applyFont="1" applyAlignment="1">
      <alignment horizontal="right"/>
    </xf>
    <xf numFmtId="0" fontId="44" fillId="0" borderId="0" xfId="44" applyFont="1"/>
    <xf numFmtId="0" fontId="43" fillId="0" borderId="0" xfId="44" applyFont="1" applyAlignment="1">
      <alignment horizontal="center"/>
    </xf>
    <xf numFmtId="0" fontId="45" fillId="0" borderId="0" xfId="0" applyFont="1"/>
    <xf numFmtId="0" fontId="43" fillId="0" borderId="0" xfId="44" applyFont="1" applyAlignment="1">
      <alignment horizontal="left"/>
    </xf>
    <xf numFmtId="0" fontId="43" fillId="0" borderId="0" xfId="44" applyFont="1"/>
    <xf numFmtId="166" fontId="44" fillId="0" borderId="0" xfId="44" applyNumberFormat="1" applyFont="1"/>
    <xf numFmtId="4" fontId="44" fillId="0" borderId="0" xfId="44" applyNumberFormat="1" applyFont="1"/>
    <xf numFmtId="39" fontId="44" fillId="0" borderId="0" xfId="44" applyNumberFormat="1" applyFont="1"/>
    <xf numFmtId="0" fontId="50" fillId="0" borderId="0" xfId="44" applyFont="1" applyAlignment="1">
      <alignment horizontal="center"/>
    </xf>
    <xf numFmtId="0" fontId="30" fillId="36" borderId="63" xfId="0" applyFont="1" applyFill="1" applyBorder="1" applyAlignment="1">
      <alignment vertical="center" wrapText="1"/>
    </xf>
    <xf numFmtId="0" fontId="88" fillId="33" borderId="21" xfId="44" applyFont="1" applyFill="1" applyBorder="1" applyAlignment="1">
      <alignment horizontal="center" vertical="center" wrapText="1" shrinkToFit="1"/>
    </xf>
    <xf numFmtId="0" fontId="89" fillId="33" borderId="35" xfId="44" applyFont="1" applyFill="1" applyBorder="1" applyAlignment="1">
      <alignment horizontal="center" vertical="center" wrapText="1" shrinkToFit="1"/>
    </xf>
    <xf numFmtId="0" fontId="89" fillId="33" borderId="36" xfId="44" applyFont="1" applyFill="1" applyBorder="1" applyAlignment="1">
      <alignment horizontal="center" vertical="center" wrapText="1" shrinkToFit="1"/>
    </xf>
    <xf numFmtId="0" fontId="89" fillId="0" borderId="37" xfId="44" applyFont="1" applyBorder="1" applyAlignment="1">
      <alignment horizontal="center"/>
    </xf>
    <xf numFmtId="164" fontId="89" fillId="0" borderId="26" xfId="44" applyNumberFormat="1" applyFont="1" applyFill="1" applyBorder="1" applyAlignment="1">
      <alignment horizontal="right"/>
    </xf>
    <xf numFmtId="10" fontId="89" fillId="0" borderId="26" xfId="44" applyNumberFormat="1" applyFont="1" applyFill="1" applyBorder="1" applyAlignment="1">
      <alignment horizontal="center"/>
    </xf>
    <xf numFmtId="0" fontId="89" fillId="0" borderId="21" xfId="44" applyFont="1" applyBorder="1" applyAlignment="1">
      <alignment horizontal="center"/>
    </xf>
    <xf numFmtId="4" fontId="89" fillId="0" borderId="35" xfId="44" applyNumberFormat="1" applyFont="1" applyFill="1" applyBorder="1" applyAlignment="1">
      <alignment horizontal="right"/>
    </xf>
    <xf numFmtId="0" fontId="89" fillId="38" borderId="35" xfId="44" applyFont="1" applyFill="1" applyBorder="1" applyAlignment="1">
      <alignment horizontal="center"/>
    </xf>
    <xf numFmtId="0" fontId="89" fillId="38" borderId="36" xfId="44" applyFont="1" applyFill="1" applyBorder="1" applyAlignment="1">
      <alignment horizontal="center"/>
    </xf>
    <xf numFmtId="0" fontId="89" fillId="0" borderId="22" xfId="44" applyFont="1" applyBorder="1" applyAlignment="1">
      <alignment horizontal="center"/>
    </xf>
    <xf numFmtId="4" fontId="89" fillId="0" borderId="31" xfId="44" applyNumberFormat="1" applyFont="1" applyFill="1" applyBorder="1" applyAlignment="1">
      <alignment horizontal="right"/>
    </xf>
    <xf numFmtId="4" fontId="89" fillId="0" borderId="31" xfId="44" applyNumberFormat="1" applyFont="1" applyFill="1" applyBorder="1" applyAlignment="1">
      <alignment horizontal="center"/>
    </xf>
    <xf numFmtId="4" fontId="89" fillId="0" borderId="32" xfId="44" applyNumberFormat="1" applyFont="1" applyFill="1" applyBorder="1" applyAlignment="1">
      <alignment horizontal="center"/>
    </xf>
    <xf numFmtId="0" fontId="89" fillId="39" borderId="26" xfId="44" applyFont="1" applyFill="1" applyBorder="1"/>
    <xf numFmtId="0" fontId="89" fillId="39" borderId="27" xfId="44" applyFont="1" applyFill="1" applyBorder="1"/>
    <xf numFmtId="0" fontId="89" fillId="39" borderId="35" xfId="44" applyFont="1" applyFill="1" applyBorder="1"/>
    <xf numFmtId="0" fontId="89" fillId="39" borderId="36" xfId="44" applyFont="1" applyFill="1" applyBorder="1"/>
    <xf numFmtId="0" fontId="89" fillId="39" borderId="31" xfId="44" applyFont="1" applyFill="1" applyBorder="1"/>
    <xf numFmtId="0" fontId="89" fillId="39" borderId="32" xfId="44" applyFont="1" applyFill="1" applyBorder="1"/>
    <xf numFmtId="0" fontId="89" fillId="0" borderId="24" xfId="44" applyFont="1" applyBorder="1" applyAlignment="1">
      <alignment horizontal="left" vertical="center"/>
    </xf>
    <xf numFmtId="0" fontId="89" fillId="0" borderId="25" xfId="44" applyFont="1" applyBorder="1" applyAlignment="1">
      <alignment horizontal="left" vertical="center"/>
    </xf>
    <xf numFmtId="18" fontId="89" fillId="0" borderId="21" xfId="44" applyNumberFormat="1" applyFont="1" applyBorder="1" applyAlignment="1">
      <alignment horizontal="center"/>
    </xf>
    <xf numFmtId="0" fontId="89" fillId="0" borderId="38" xfId="44" applyFont="1" applyBorder="1" applyAlignment="1">
      <alignment horizontal="left" vertical="center"/>
    </xf>
    <xf numFmtId="0" fontId="89" fillId="0" borderId="39" xfId="44" applyFont="1" applyBorder="1" applyAlignment="1">
      <alignment horizontal="left" vertical="center"/>
    </xf>
    <xf numFmtId="0" fontId="89" fillId="0" borderId="29" xfId="44" applyFont="1" applyBorder="1" applyAlignment="1">
      <alignment horizontal="left" vertical="center"/>
    </xf>
    <xf numFmtId="0" fontId="89" fillId="0" borderId="30" xfId="44" applyFont="1" applyBorder="1" applyAlignment="1">
      <alignment horizontal="left" vertical="center"/>
    </xf>
    <xf numFmtId="4" fontId="89" fillId="33" borderId="31" xfId="44" applyNumberFormat="1" applyFont="1" applyFill="1" applyBorder="1" applyAlignment="1">
      <alignment horizontal="right"/>
    </xf>
    <xf numFmtId="10" fontId="89" fillId="0" borderId="27" xfId="44" applyNumberFormat="1" applyFont="1" applyFill="1" applyBorder="1" applyAlignment="1">
      <alignment horizontal="center"/>
    </xf>
    <xf numFmtId="0" fontId="89" fillId="39" borderId="38" xfId="44" applyFont="1" applyFill="1" applyBorder="1"/>
    <xf numFmtId="0" fontId="89" fillId="39" borderId="29" xfId="44" applyFont="1" applyFill="1" applyBorder="1"/>
    <xf numFmtId="10" fontId="89" fillId="0" borderId="24" xfId="44" applyNumberFormat="1" applyFont="1" applyFill="1" applyBorder="1" applyAlignment="1">
      <alignment horizontal="center"/>
    </xf>
    <xf numFmtId="0" fontId="89" fillId="38" borderId="38" xfId="44" applyFont="1" applyFill="1" applyBorder="1" applyAlignment="1">
      <alignment horizontal="center"/>
    </xf>
    <xf numFmtId="4" fontId="89" fillId="0" borderId="29" xfId="44" applyNumberFormat="1" applyFont="1" applyFill="1" applyBorder="1" applyAlignment="1">
      <alignment horizontal="center"/>
    </xf>
    <xf numFmtId="0" fontId="89" fillId="39" borderId="60" xfId="44" applyFont="1" applyFill="1" applyBorder="1"/>
    <xf numFmtId="0" fontId="89" fillId="39" borderId="61" xfId="44" applyFont="1" applyFill="1" applyBorder="1"/>
    <xf numFmtId="10" fontId="89" fillId="0" borderId="62" xfId="44" applyNumberFormat="1" applyFont="1" applyFill="1" applyBorder="1" applyAlignment="1">
      <alignment horizontal="center"/>
    </xf>
    <xf numFmtId="0" fontId="89" fillId="38" borderId="60" xfId="44" applyFont="1" applyFill="1" applyBorder="1" applyAlignment="1">
      <alignment horizontal="center"/>
    </xf>
    <xf numFmtId="4" fontId="89" fillId="0" borderId="61" xfId="44" applyNumberFormat="1" applyFont="1" applyFill="1" applyBorder="1" applyAlignment="1">
      <alignment horizontal="center"/>
    </xf>
    <xf numFmtId="10" fontId="89" fillId="0" borderId="63" xfId="44" applyNumberFormat="1" applyFont="1" applyFill="1" applyBorder="1" applyAlignment="1">
      <alignment horizontal="center"/>
    </xf>
    <xf numFmtId="166" fontId="89" fillId="33" borderId="29" xfId="47" applyFont="1" applyFill="1" applyBorder="1" applyAlignment="1">
      <alignment vertical="center"/>
    </xf>
    <xf numFmtId="0" fontId="89" fillId="0" borderId="41" xfId="44" applyFont="1" applyBorder="1" applyAlignment="1">
      <alignment horizontal="center"/>
    </xf>
    <xf numFmtId="0" fontId="89" fillId="0" borderId="45" xfId="44" applyFont="1" applyBorder="1" applyAlignment="1">
      <alignment horizontal="center"/>
    </xf>
    <xf numFmtId="0" fontId="89" fillId="0" borderId="12" xfId="44" applyFont="1" applyBorder="1" applyAlignment="1">
      <alignment horizontal="center"/>
    </xf>
    <xf numFmtId="0" fontId="89" fillId="0" borderId="47" xfId="44" applyFont="1" applyBorder="1" applyAlignment="1">
      <alignment horizontal="center"/>
    </xf>
    <xf numFmtId="0" fontId="89" fillId="39" borderId="62" xfId="44" applyFont="1" applyFill="1" applyBorder="1"/>
    <xf numFmtId="0" fontId="89" fillId="0" borderId="13" xfId="44" applyFont="1" applyBorder="1" applyAlignment="1">
      <alignment horizontal="justify" vertical="center" wrapText="1"/>
    </xf>
    <xf numFmtId="0" fontId="29" fillId="0" borderId="46" xfId="0" applyFont="1" applyBorder="1" applyAlignment="1">
      <alignment horizontal="justify" vertical="center" wrapText="1"/>
    </xf>
    <xf numFmtId="0" fontId="91" fillId="0" borderId="18" xfId="0" applyFont="1" applyBorder="1"/>
    <xf numFmtId="0" fontId="91" fillId="0" borderId="19" xfId="0" applyFont="1" applyBorder="1"/>
    <xf numFmtId="0" fontId="91" fillId="0" borderId="19" xfId="0" applyFont="1" applyBorder="1" applyAlignment="1">
      <alignment wrapText="1"/>
    </xf>
    <xf numFmtId="0" fontId="91" fillId="0" borderId="19" xfId="0" applyFont="1" applyBorder="1" applyAlignment="1">
      <alignment horizontal="left"/>
    </xf>
    <xf numFmtId="0" fontId="92" fillId="0" borderId="18" xfId="0" applyFont="1" applyBorder="1"/>
    <xf numFmtId="0" fontId="92" fillId="0" borderId="19" xfId="0" applyFont="1" applyBorder="1"/>
    <xf numFmtId="0" fontId="92" fillId="0" borderId="19" xfId="0" applyFont="1" applyBorder="1" applyAlignment="1">
      <alignment horizontal="left"/>
    </xf>
    <xf numFmtId="0" fontId="92" fillId="0" borderId="19" xfId="0" applyFont="1" applyBorder="1" applyAlignment="1">
      <alignment wrapText="1"/>
    </xf>
    <xf numFmtId="0" fontId="92" fillId="34" borderId="18" xfId="0" applyFont="1" applyFill="1" applyBorder="1"/>
    <xf numFmtId="0" fontId="92" fillId="34" borderId="19" xfId="0" applyFont="1" applyFill="1" applyBorder="1"/>
    <xf numFmtId="0" fontId="92" fillId="34" borderId="19" xfId="0" applyFont="1" applyFill="1" applyBorder="1" applyAlignment="1">
      <alignment horizontal="left"/>
    </xf>
    <xf numFmtId="0" fontId="92" fillId="34" borderId="19" xfId="0" applyFont="1" applyFill="1" applyBorder="1" applyAlignment="1">
      <alignment wrapText="1"/>
    </xf>
    <xf numFmtId="0" fontId="92" fillId="36" borderId="18" xfId="0" applyFont="1" applyFill="1" applyBorder="1"/>
    <xf numFmtId="0" fontId="92" fillId="36" borderId="19" xfId="0" applyFont="1" applyFill="1" applyBorder="1"/>
    <xf numFmtId="0" fontId="92" fillId="36" borderId="19" xfId="0" applyFont="1" applyFill="1" applyBorder="1" applyAlignment="1">
      <alignment horizontal="left"/>
    </xf>
    <xf numFmtId="0" fontId="92" fillId="36" borderId="19" xfId="0" applyFont="1" applyFill="1" applyBorder="1" applyAlignment="1">
      <alignment wrapText="1"/>
    </xf>
    <xf numFmtId="166" fontId="46" fillId="33" borderId="21" xfId="47" applyFont="1" applyFill="1" applyBorder="1" applyAlignment="1">
      <alignment horizontal="right" vertical="center"/>
    </xf>
    <xf numFmtId="0" fontId="48" fillId="0" borderId="21" xfId="44" applyFont="1" applyBorder="1"/>
    <xf numFmtId="0" fontId="31" fillId="0" borderId="21" xfId="44" applyFont="1" applyBorder="1"/>
    <xf numFmtId="0" fontId="89" fillId="0" borderId="23" xfId="44" applyFont="1" applyBorder="1" applyAlignment="1">
      <alignment horizontal="center"/>
    </xf>
    <xf numFmtId="0" fontId="47" fillId="0" borderId="10" xfId="44" applyFont="1" applyBorder="1"/>
    <xf numFmtId="0" fontId="49" fillId="0" borderId="10" xfId="44" applyFont="1" applyBorder="1"/>
    <xf numFmtId="166" fontId="47" fillId="0" borderId="10" xfId="44" applyNumberFormat="1" applyFont="1" applyBorder="1" applyAlignment="1">
      <alignment horizontal="right"/>
    </xf>
    <xf numFmtId="0" fontId="47" fillId="0" borderId="0" xfId="44" applyFont="1" applyBorder="1"/>
    <xf numFmtId="0" fontId="49" fillId="0" borderId="0" xfId="44" applyFont="1" applyBorder="1"/>
    <xf numFmtId="166" fontId="47" fillId="0" borderId="0" xfId="44" applyNumberFormat="1" applyFont="1" applyBorder="1" applyAlignment="1">
      <alignment horizontal="right"/>
    </xf>
    <xf numFmtId="0" fontId="92" fillId="0" borderId="64" xfId="0" applyFont="1" applyBorder="1"/>
    <xf numFmtId="0" fontId="92" fillId="0" borderId="65" xfId="0" applyFont="1" applyBorder="1"/>
    <xf numFmtId="0" fontId="92" fillId="0" borderId="65" xfId="0" applyFont="1" applyBorder="1" applyAlignment="1">
      <alignment horizontal="left"/>
    </xf>
    <xf numFmtId="0" fontId="92" fillId="0" borderId="65" xfId="0" applyFont="1" applyBorder="1" applyAlignment="1">
      <alignment wrapText="1"/>
    </xf>
    <xf numFmtId="0" fontId="92" fillId="34" borderId="67" xfId="0" applyFont="1" applyFill="1" applyBorder="1"/>
    <xf numFmtId="0" fontId="92" fillId="34" borderId="68" xfId="0" applyFont="1" applyFill="1" applyBorder="1"/>
    <xf numFmtId="0" fontId="92" fillId="34" borderId="68" xfId="0" applyFont="1" applyFill="1" applyBorder="1" applyAlignment="1">
      <alignment horizontal="left"/>
    </xf>
    <xf numFmtId="0" fontId="89" fillId="0" borderId="70" xfId="44" applyFont="1" applyBorder="1" applyAlignment="1">
      <alignment horizontal="center"/>
    </xf>
    <xf numFmtId="0" fontId="89" fillId="0" borderId="33" xfId="44" applyFont="1" applyBorder="1" applyAlignment="1">
      <alignment horizontal="justify" vertical="center" wrapText="1"/>
    </xf>
    <xf numFmtId="0" fontId="42" fillId="0" borderId="34" xfId="44" applyFont="1" applyBorder="1" applyAlignment="1">
      <alignment horizontal="justify" vertical="center" wrapText="1"/>
    </xf>
    <xf numFmtId="0" fontId="93" fillId="34" borderId="68" xfId="0" applyFont="1" applyFill="1" applyBorder="1" applyAlignment="1">
      <alignment wrapText="1"/>
    </xf>
    <xf numFmtId="0" fontId="89" fillId="39" borderId="39" xfId="44" applyFont="1" applyFill="1" applyBorder="1"/>
    <xf numFmtId="0" fontId="89" fillId="39" borderId="30" xfId="44" applyFont="1" applyFill="1" applyBorder="1"/>
    <xf numFmtId="0" fontId="24" fillId="0" borderId="0" xfId="169"/>
    <xf numFmtId="0" fontId="95" fillId="0" borderId="0" xfId="169" applyFont="1" applyAlignment="1">
      <alignment horizontal="center" vertical="center"/>
    </xf>
    <xf numFmtId="0" fontId="99" fillId="0" borderId="0" xfId="169" applyFont="1" applyAlignment="1">
      <alignment horizontal="center"/>
    </xf>
    <xf numFmtId="0" fontId="101" fillId="0" borderId="0" xfId="169" applyFont="1" applyAlignment="1">
      <alignment horizontal="left"/>
    </xf>
    <xf numFmtId="0" fontId="102" fillId="0" borderId="0" xfId="169" applyFont="1" applyAlignment="1">
      <alignment horizontal="left"/>
    </xf>
    <xf numFmtId="0" fontId="103" fillId="0" borderId="0" xfId="169" applyFont="1" applyAlignment="1">
      <alignment horizontal="center"/>
    </xf>
    <xf numFmtId="0" fontId="103" fillId="0" borderId="0" xfId="169" applyFont="1" applyAlignment="1"/>
    <xf numFmtId="0" fontId="104" fillId="0" borderId="0" xfId="169" applyFont="1" applyAlignment="1"/>
    <xf numFmtId="0" fontId="95" fillId="0" borderId="0" xfId="169" applyFont="1"/>
    <xf numFmtId="0" fontId="38" fillId="0" borderId="0" xfId="169" applyFont="1" applyAlignment="1">
      <alignment horizontal="center"/>
    </xf>
    <xf numFmtId="0" fontId="0" fillId="0" borderId="0" xfId="0" applyAlignment="1">
      <alignment wrapText="1"/>
    </xf>
    <xf numFmtId="49" fontId="34" fillId="33" borderId="0" xfId="45" applyNumberFormat="1" applyFont="1" applyFill="1" applyBorder="1" applyAlignment="1">
      <alignment horizontal="left" vertical="center"/>
    </xf>
    <xf numFmtId="0" fontId="16" fillId="0" borderId="0" xfId="0" applyFont="1" applyAlignment="1">
      <alignment horizontal="center"/>
    </xf>
    <xf numFmtId="0" fontId="0" fillId="0" borderId="0" xfId="0" applyAlignment="1">
      <alignment horizontal="justify"/>
    </xf>
    <xf numFmtId="0" fontId="16" fillId="0" borderId="0" xfId="0" applyFont="1" applyAlignment="1">
      <alignment horizontal="justify"/>
    </xf>
    <xf numFmtId="0" fontId="106" fillId="0" borderId="0" xfId="0" applyFont="1" applyAlignment="1">
      <alignment horizontal="justify"/>
    </xf>
    <xf numFmtId="0" fontId="93" fillId="0" borderId="0" xfId="0" applyFont="1" applyAlignment="1">
      <alignment horizontal="justify"/>
    </xf>
    <xf numFmtId="0" fontId="0" fillId="0" borderId="74" xfId="0" applyBorder="1"/>
    <xf numFmtId="49" fontId="34" fillId="33" borderId="63" xfId="45" applyNumberFormat="1" applyFont="1" applyFill="1" applyBorder="1" applyAlignment="1">
      <alignment horizontal="left" vertical="center"/>
    </xf>
    <xf numFmtId="0" fontId="18" fillId="0" borderId="76" xfId="0" applyFont="1" applyBorder="1" applyAlignment="1">
      <alignment horizontal="center" vertical="center"/>
    </xf>
    <xf numFmtId="0" fontId="22" fillId="0" borderId="78" xfId="0" applyFont="1" applyBorder="1" applyAlignment="1">
      <alignment vertical="center" wrapText="1"/>
    </xf>
    <xf numFmtId="0" fontId="22" fillId="0" borderId="80" xfId="0" applyFont="1" applyBorder="1" applyAlignment="1">
      <alignment vertical="center" wrapText="1"/>
    </xf>
    <xf numFmtId="0" fontId="19" fillId="0" borderId="81" xfId="0" applyFont="1" applyBorder="1"/>
    <xf numFmtId="0" fontId="0" fillId="0" borderId="82" xfId="0" applyBorder="1"/>
    <xf numFmtId="0" fontId="23" fillId="0" borderId="83" xfId="0" applyFont="1" applyBorder="1"/>
    <xf numFmtId="0" fontId="41" fillId="34" borderId="85" xfId="0" applyFont="1" applyFill="1" applyBorder="1"/>
    <xf numFmtId="0" fontId="41" fillId="34" borderId="86" xfId="0" applyFont="1" applyFill="1" applyBorder="1"/>
    <xf numFmtId="0" fontId="41" fillId="34" borderId="86" xfId="0" applyFont="1" applyFill="1" applyBorder="1" applyAlignment="1">
      <alignment wrapText="1"/>
    </xf>
    <xf numFmtId="0" fontId="31" fillId="0" borderId="94" xfId="44" applyFont="1" applyBorder="1"/>
    <xf numFmtId="4" fontId="37" fillId="0" borderId="93" xfId="45" applyNumberFormat="1" applyFont="1" applyFill="1" applyBorder="1" applyAlignment="1">
      <alignment horizontal="left" vertical="center"/>
    </xf>
    <xf numFmtId="0" fontId="40" fillId="33" borderId="93" xfId="44" applyFont="1" applyFill="1" applyBorder="1" applyAlignment="1">
      <alignment horizontal="left" vertical="center" wrapText="1"/>
    </xf>
    <xf numFmtId="0" fontId="32" fillId="33" borderId="95" xfId="44" applyFont="1" applyFill="1" applyBorder="1" applyAlignment="1">
      <alignment horizontal="left" vertical="center"/>
    </xf>
    <xf numFmtId="4" fontId="32" fillId="0" borderId="74" xfId="43" applyNumberFormat="1" applyFont="1" applyFill="1" applyBorder="1" applyAlignment="1">
      <alignment horizontal="left" vertical="center"/>
    </xf>
    <xf numFmtId="0" fontId="31" fillId="0" borderId="75" xfId="44" applyFont="1" applyBorder="1"/>
    <xf numFmtId="0" fontId="31" fillId="0" borderId="96" xfId="44" applyFont="1" applyBorder="1"/>
    <xf numFmtId="14" fontId="37" fillId="0" borderId="63" xfId="45" applyNumberFormat="1" applyFont="1" applyBorder="1" applyAlignment="1">
      <alignment vertical="center"/>
    </xf>
    <xf numFmtId="0" fontId="36" fillId="33" borderId="0" xfId="46" applyFont="1" applyFill="1" applyBorder="1" applyAlignment="1"/>
    <xf numFmtId="49" fontId="34" fillId="33" borderId="0" xfId="45" applyNumberFormat="1" applyFont="1" applyFill="1" applyBorder="1" applyAlignment="1">
      <alignment horizontal="center" vertical="center"/>
    </xf>
    <xf numFmtId="166" fontId="90" fillId="33" borderId="16" xfId="47" applyFont="1" applyFill="1" applyBorder="1" applyAlignment="1">
      <alignment horizontal="center" vertical="center"/>
    </xf>
    <xf numFmtId="166" fontId="90" fillId="33" borderId="17" xfId="47" applyFont="1" applyFill="1" applyBorder="1" applyAlignment="1">
      <alignment horizontal="center" vertical="center"/>
    </xf>
    <xf numFmtId="166" fontId="94" fillId="33" borderId="49" xfId="47" applyFont="1" applyFill="1" applyBorder="1" applyAlignment="1">
      <alignment horizontal="center" vertical="center"/>
    </xf>
    <xf numFmtId="166" fontId="94" fillId="33" borderId="50" xfId="47" applyFont="1" applyFill="1" applyBorder="1" applyAlignment="1">
      <alignment horizontal="center" vertical="center"/>
    </xf>
    <xf numFmtId="166" fontId="90" fillId="33" borderId="40" xfId="47" applyFont="1" applyFill="1" applyBorder="1" applyAlignment="1">
      <alignment horizontal="center" vertical="center"/>
    </xf>
    <xf numFmtId="166" fontId="90" fillId="33" borderId="71" xfId="47" applyFont="1" applyFill="1" applyBorder="1" applyAlignment="1">
      <alignment horizontal="center" vertical="center"/>
    </xf>
    <xf numFmtId="166" fontId="90" fillId="33" borderId="44" xfId="47" applyFont="1" applyFill="1" applyBorder="1" applyAlignment="1">
      <alignment horizontal="center" vertical="center"/>
    </xf>
    <xf numFmtId="166" fontId="90" fillId="33" borderId="72" xfId="47" applyFont="1" applyFill="1" applyBorder="1" applyAlignment="1">
      <alignment horizontal="center" vertical="center"/>
    </xf>
    <xf numFmtId="0" fontId="21" fillId="0" borderId="77" xfId="0" applyFont="1" applyBorder="1" applyAlignment="1">
      <alignment horizontal="center" vertical="center" wrapText="1"/>
    </xf>
    <xf numFmtId="0" fontId="0" fillId="0" borderId="75" xfId="0" applyBorder="1" applyAlignment="1">
      <alignment horizontal="center" vertical="center"/>
    </xf>
    <xf numFmtId="0" fontId="0" fillId="0" borderId="84" xfId="0" applyFont="1" applyBorder="1" applyAlignment="1">
      <alignment horizontal="center" vertical="center"/>
    </xf>
    <xf numFmtId="0" fontId="41" fillId="34" borderId="87" xfId="0" applyFont="1" applyFill="1" applyBorder="1" applyAlignment="1">
      <alignment horizontal="center" vertical="center"/>
    </xf>
    <xf numFmtId="0" fontId="91" fillId="0" borderId="20" xfId="0" applyFont="1" applyBorder="1" applyAlignment="1">
      <alignment horizontal="center" vertical="center"/>
    </xf>
    <xf numFmtId="43" fontId="91" fillId="0" borderId="20" xfId="1" applyFont="1" applyBorder="1" applyAlignment="1">
      <alignment horizontal="center" vertical="center"/>
    </xf>
    <xf numFmtId="43" fontId="92" fillId="0" borderId="20" xfId="1" applyFont="1" applyBorder="1" applyAlignment="1">
      <alignment horizontal="center" vertical="center"/>
    </xf>
    <xf numFmtId="43" fontId="92" fillId="34" borderId="20" xfId="1" applyFont="1" applyFill="1" applyBorder="1" applyAlignment="1">
      <alignment horizontal="center" vertical="center"/>
    </xf>
    <xf numFmtId="43" fontId="92" fillId="36" borderId="20" xfId="1" applyFont="1" applyFill="1" applyBorder="1" applyAlignment="1">
      <alignment horizontal="center" vertical="center"/>
    </xf>
    <xf numFmtId="43" fontId="92" fillId="0" borderId="66" xfId="1" applyFont="1" applyBorder="1" applyAlignment="1">
      <alignment horizontal="center" vertical="center"/>
    </xf>
    <xf numFmtId="43" fontId="93" fillId="34" borderId="69" xfId="1" applyFont="1" applyFill="1" applyBorder="1" applyAlignment="1">
      <alignment horizontal="center" vertical="center"/>
    </xf>
    <xf numFmtId="43" fontId="0" fillId="0" borderId="0" xfId="1" applyFont="1" applyAlignment="1">
      <alignment horizontal="center" vertical="center"/>
    </xf>
    <xf numFmtId="0" fontId="0" fillId="0" borderId="0" xfId="0" applyAlignment="1">
      <alignment horizontal="center" vertical="center"/>
    </xf>
    <xf numFmtId="0" fontId="91" fillId="0" borderId="19" xfId="0" applyFont="1" applyBorder="1" applyAlignment="1">
      <alignment horizontal="center" vertical="center"/>
    </xf>
    <xf numFmtId="43" fontId="91" fillId="0" borderId="19" xfId="1" applyFont="1" applyBorder="1" applyAlignment="1">
      <alignment vertical="center"/>
    </xf>
    <xf numFmtId="0" fontId="92" fillId="34" borderId="19" xfId="0" applyFont="1" applyFill="1" applyBorder="1" applyAlignment="1">
      <alignment horizontal="center" vertical="center"/>
    </xf>
    <xf numFmtId="43" fontId="92" fillId="34" borderId="19" xfId="1" applyFont="1" applyFill="1" applyBorder="1" applyAlignment="1">
      <alignment vertical="center"/>
    </xf>
    <xf numFmtId="0" fontId="92" fillId="0" borderId="19" xfId="0" applyFont="1" applyBorder="1" applyAlignment="1">
      <alignment horizontal="center" vertical="center"/>
    </xf>
    <xf numFmtId="43" fontId="92" fillId="0" borderId="19" xfId="1" applyFont="1" applyBorder="1" applyAlignment="1">
      <alignment vertical="center"/>
    </xf>
    <xf numFmtId="0" fontId="92" fillId="36" borderId="19" xfId="0" applyFont="1" applyFill="1" applyBorder="1" applyAlignment="1">
      <alignment horizontal="center" vertical="center"/>
    </xf>
    <xf numFmtId="43" fontId="92" fillId="36" borderId="19" xfId="1" applyFont="1" applyFill="1" applyBorder="1" applyAlignment="1">
      <alignment vertical="center"/>
    </xf>
    <xf numFmtId="0" fontId="92" fillId="0" borderId="65" xfId="0" applyFont="1" applyBorder="1" applyAlignment="1">
      <alignment horizontal="center" vertical="center"/>
    </xf>
    <xf numFmtId="43" fontId="92" fillId="0" borderId="65" xfId="1" applyFont="1" applyBorder="1" applyAlignment="1">
      <alignment vertical="center"/>
    </xf>
    <xf numFmtId="0" fontId="92" fillId="34" borderId="68" xfId="0" applyFont="1" applyFill="1" applyBorder="1" applyAlignment="1">
      <alignment horizontal="center" vertical="center"/>
    </xf>
    <xf numFmtId="43" fontId="92" fillId="34" borderId="68" xfId="1" applyFont="1" applyFill="1" applyBorder="1" applyAlignment="1">
      <alignment vertical="center"/>
    </xf>
    <xf numFmtId="0" fontId="0" fillId="0" borderId="0" xfId="0" applyAlignment="1">
      <alignment vertical="center"/>
    </xf>
    <xf numFmtId="43" fontId="0" fillId="0" borderId="0" xfId="1" applyFont="1" applyAlignment="1">
      <alignment vertical="center"/>
    </xf>
    <xf numFmtId="0" fontId="0" fillId="0" borderId="92" xfId="0" applyBorder="1"/>
    <xf numFmtId="0" fontId="110" fillId="56" borderId="73" xfId="0" applyFont="1" applyFill="1" applyBorder="1" applyAlignment="1">
      <alignment horizontal="center" vertical="center"/>
    </xf>
    <xf numFmtId="0" fontId="102" fillId="0" borderId="0" xfId="169" applyFont="1" applyAlignment="1">
      <alignment horizontal="center" vertical="center"/>
    </xf>
    <xf numFmtId="0" fontId="96" fillId="0" borderId="0" xfId="169" applyFont="1" applyAlignment="1">
      <alignment horizontal="center" vertical="center" wrapText="1"/>
    </xf>
    <xf numFmtId="0" fontId="95" fillId="0" borderId="0" xfId="169" applyFont="1" applyAlignment="1">
      <alignment horizontal="center" vertical="center"/>
    </xf>
    <xf numFmtId="0" fontId="97" fillId="0" borderId="0" xfId="169" applyFont="1" applyAlignment="1">
      <alignment horizontal="center" vertical="center" wrapText="1"/>
    </xf>
    <xf numFmtId="0" fontId="98" fillId="0" borderId="0" xfId="0" applyFont="1" applyAlignment="1">
      <alignment horizontal="center" vertical="center" wrapText="1"/>
    </xf>
    <xf numFmtId="0" fontId="99" fillId="0" borderId="0" xfId="169" applyFont="1" applyAlignment="1">
      <alignment horizontal="center"/>
    </xf>
    <xf numFmtId="49" fontId="100" fillId="0" borderId="0" xfId="169" applyNumberFormat="1" applyFont="1" applyAlignment="1">
      <alignment horizontal="center"/>
    </xf>
    <xf numFmtId="0" fontId="101" fillId="0" borderId="0" xfId="169" applyFont="1" applyAlignment="1">
      <alignment horizontal="left" wrapText="1"/>
    </xf>
    <xf numFmtId="0" fontId="0" fillId="0" borderId="0" xfId="0" applyAlignment="1">
      <alignment wrapText="1"/>
    </xf>
    <xf numFmtId="0" fontId="36" fillId="33" borderId="63" xfId="46" applyFont="1" applyFill="1" applyBorder="1" applyAlignment="1">
      <alignment horizontal="left"/>
    </xf>
    <xf numFmtId="0" fontId="107" fillId="56" borderId="97" xfId="0" applyFont="1" applyFill="1" applyBorder="1" applyAlignment="1">
      <alignment horizontal="center" vertical="center"/>
    </xf>
    <xf numFmtId="0" fontId="107" fillId="56" borderId="98" xfId="0" applyFont="1" applyFill="1" applyBorder="1" applyAlignment="1">
      <alignment horizontal="center" vertical="center"/>
    </xf>
    <xf numFmtId="0" fontId="107" fillId="56" borderId="99" xfId="0" applyFont="1" applyFill="1" applyBorder="1" applyAlignment="1">
      <alignment horizontal="center" vertical="center"/>
    </xf>
    <xf numFmtId="0" fontId="22" fillId="0" borderId="13" xfId="0" applyFont="1" applyBorder="1" applyAlignment="1">
      <alignment vertical="center" wrapText="1"/>
    </xf>
    <xf numFmtId="0" fontId="0" fillId="0" borderId="14" xfId="0" applyBorder="1" applyAlignment="1">
      <alignment wrapText="1"/>
    </xf>
    <xf numFmtId="0" fontId="0" fillId="0" borderId="79" xfId="0" applyBorder="1" applyAlignment="1">
      <alignment wrapText="1"/>
    </xf>
    <xf numFmtId="4" fontId="37" fillId="0" borderId="13" xfId="45" applyNumberFormat="1"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79" xfId="0" applyFont="1" applyBorder="1" applyAlignment="1">
      <alignment horizontal="left" vertical="center" wrapText="1"/>
    </xf>
    <xf numFmtId="4" fontId="25" fillId="0" borderId="89" xfId="43" applyNumberFormat="1" applyFont="1" applyFill="1" applyBorder="1" applyAlignment="1">
      <alignment horizontal="center" vertical="center"/>
    </xf>
    <xf numFmtId="4" fontId="25" fillId="0" borderId="90" xfId="43" applyNumberFormat="1" applyFont="1" applyFill="1" applyBorder="1" applyAlignment="1">
      <alignment horizontal="center" vertical="center"/>
    </xf>
    <xf numFmtId="4" fontId="25" fillId="0" borderId="84" xfId="43" applyNumberFormat="1" applyFont="1" applyFill="1" applyBorder="1" applyAlignment="1">
      <alignment horizontal="center" vertical="center"/>
    </xf>
    <xf numFmtId="0" fontId="20" fillId="0" borderId="11" xfId="0" applyFont="1" applyBorder="1" applyAlignment="1">
      <alignment horizontal="left" vertical="center" wrapText="1"/>
    </xf>
    <xf numFmtId="0" fontId="0" fillId="0" borderId="11" xfId="0" applyBorder="1" applyAlignment="1">
      <alignment horizontal="left" vertical="center" wrapText="1"/>
    </xf>
    <xf numFmtId="49" fontId="25" fillId="0" borderId="88" xfId="43" applyNumberFormat="1" applyFont="1" applyFill="1" applyBorder="1" applyAlignment="1">
      <alignment horizontal="left" vertical="center"/>
    </xf>
    <xf numFmtId="0" fontId="28" fillId="0" borderId="78" xfId="0" applyFont="1" applyBorder="1" applyAlignment="1">
      <alignment horizontal="left"/>
    </xf>
    <xf numFmtId="0" fontId="28" fillId="0" borderId="91" xfId="0" applyFont="1" applyBorder="1" applyAlignment="1">
      <alignment horizontal="left"/>
    </xf>
    <xf numFmtId="0" fontId="25" fillId="33" borderId="44" xfId="1" applyNumberFormat="1"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8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83" xfId="0" applyFont="1" applyBorder="1" applyAlignment="1">
      <alignment horizontal="center" vertical="center" wrapText="1"/>
    </xf>
    <xf numFmtId="4" fontId="25" fillId="0" borderId="44" xfId="43" applyNumberFormat="1" applyFont="1" applyFill="1" applyBorder="1" applyAlignment="1">
      <alignment horizontal="center" vertical="center" wrapText="1"/>
    </xf>
    <xf numFmtId="4" fontId="25" fillId="0" borderId="16" xfId="43" applyNumberFormat="1" applyFont="1" applyFill="1" applyBorder="1" applyAlignment="1">
      <alignment horizontal="center" vertical="center" wrapText="1"/>
    </xf>
    <xf numFmtId="4" fontId="25" fillId="0" borderId="83" xfId="43" applyNumberFormat="1" applyFont="1" applyFill="1" applyBorder="1" applyAlignment="1">
      <alignment horizontal="center" vertical="center" wrapText="1"/>
    </xf>
    <xf numFmtId="4" fontId="25" fillId="0" borderId="44" xfId="43" applyNumberFormat="1" applyFont="1" applyFill="1" applyBorder="1" applyAlignment="1">
      <alignment horizontal="center" vertical="center"/>
    </xf>
    <xf numFmtId="4" fontId="25" fillId="0" borderId="16" xfId="43" applyNumberFormat="1" applyFont="1" applyFill="1" applyBorder="1" applyAlignment="1">
      <alignment horizontal="center" vertical="center"/>
    </xf>
    <xf numFmtId="4" fontId="25" fillId="0" borderId="83" xfId="43" applyNumberFormat="1" applyFont="1" applyFill="1" applyBorder="1" applyAlignment="1">
      <alignment horizontal="center" vertical="center"/>
    </xf>
    <xf numFmtId="4" fontId="39" fillId="0" borderId="95" xfId="45" applyNumberFormat="1" applyFont="1" applyFill="1" applyBorder="1" applyAlignment="1">
      <alignment horizontal="left" vertical="center"/>
    </xf>
    <xf numFmtId="4" fontId="39" fillId="0" borderId="92" xfId="45" applyNumberFormat="1" applyFont="1" applyFill="1" applyBorder="1" applyAlignment="1">
      <alignment horizontal="left" vertical="center"/>
    </xf>
    <xf numFmtId="4" fontId="39" fillId="0" borderId="93" xfId="45" applyNumberFormat="1" applyFont="1" applyFill="1" applyBorder="1" applyAlignment="1">
      <alignment horizontal="left" vertical="center"/>
    </xf>
    <xf numFmtId="4" fontId="39" fillId="0" borderId="0" xfId="45" applyNumberFormat="1" applyFont="1" applyFill="1" applyBorder="1" applyAlignment="1">
      <alignment horizontal="left" vertical="center"/>
    </xf>
    <xf numFmtId="4" fontId="39" fillId="0" borderId="94" xfId="45" applyNumberFormat="1" applyFont="1" applyFill="1" applyBorder="1" applyAlignment="1">
      <alignment horizontal="left" vertical="center"/>
    </xf>
    <xf numFmtId="0" fontId="108" fillId="35" borderId="74" xfId="44" applyFont="1" applyFill="1" applyBorder="1" applyAlignment="1">
      <alignment horizontal="center" vertical="center" wrapText="1"/>
    </xf>
    <xf numFmtId="0" fontId="109" fillId="0" borderId="63" xfId="0" applyFont="1" applyBorder="1" applyAlignment="1">
      <alignment horizontal="center" vertical="center" wrapText="1"/>
    </xf>
    <xf numFmtId="0" fontId="109" fillId="0" borderId="75" xfId="0" applyFont="1" applyBorder="1" applyAlignment="1">
      <alignment horizontal="center" vertical="center" wrapText="1"/>
    </xf>
    <xf numFmtId="0" fontId="89" fillId="0" borderId="24" xfId="44" applyFont="1" applyBorder="1" applyAlignment="1">
      <alignment horizontal="left" vertical="center" wrapText="1"/>
    </xf>
    <xf numFmtId="0" fontId="42" fillId="0" borderId="25" xfId="44" applyFont="1" applyBorder="1" applyAlignment="1">
      <alignment horizontal="left" vertical="center" wrapText="1"/>
    </xf>
    <xf numFmtId="0" fontId="42" fillId="0" borderId="38" xfId="44" applyFont="1" applyBorder="1" applyAlignment="1">
      <alignment horizontal="left" vertical="center" wrapText="1"/>
    </xf>
    <xf numFmtId="0" fontId="42" fillId="0" borderId="39" xfId="44" applyFont="1" applyBorder="1" applyAlignment="1">
      <alignment horizontal="left" vertical="center" wrapText="1"/>
    </xf>
    <xf numFmtId="0" fontId="42" fillId="0" borderId="29" xfId="44" applyFont="1" applyBorder="1" applyAlignment="1">
      <alignment horizontal="left" vertical="center" wrapText="1"/>
    </xf>
    <xf numFmtId="0" fontId="42" fillId="0" borderId="30" xfId="44" applyFont="1" applyBorder="1" applyAlignment="1">
      <alignment horizontal="left" vertical="center" wrapText="1"/>
    </xf>
    <xf numFmtId="0" fontId="89" fillId="0" borderId="13" xfId="44" applyFont="1" applyBorder="1" applyAlignment="1">
      <alignment horizontal="left"/>
    </xf>
    <xf numFmtId="0" fontId="89" fillId="0" borderId="46" xfId="44" applyFont="1" applyBorder="1" applyAlignment="1">
      <alignment horizontal="left"/>
    </xf>
    <xf numFmtId="0" fontId="89" fillId="0" borderId="48" xfId="44" applyFont="1" applyBorder="1" applyAlignment="1">
      <alignment horizontal="left"/>
    </xf>
    <xf numFmtId="0" fontId="89" fillId="0" borderId="15" xfId="44" applyFont="1" applyBorder="1" applyAlignment="1">
      <alignment horizontal="left"/>
    </xf>
    <xf numFmtId="0" fontId="89" fillId="0" borderId="42" xfId="44" applyFont="1" applyBorder="1" applyAlignment="1">
      <alignment horizontal="justify" vertical="center" wrapText="1"/>
    </xf>
    <xf numFmtId="0" fontId="29" fillId="0" borderId="43" xfId="0" applyFont="1" applyBorder="1" applyAlignment="1">
      <alignment horizontal="justify" vertical="center" wrapText="1"/>
    </xf>
    <xf numFmtId="0" fontId="89" fillId="0" borderId="13" xfId="44" applyFont="1" applyBorder="1" applyAlignment="1">
      <alignment horizontal="justify" vertical="center" wrapText="1"/>
    </xf>
    <xf numFmtId="0" fontId="29" fillId="0" borderId="46" xfId="0" applyFont="1" applyBorder="1" applyAlignment="1">
      <alignment horizontal="justify" vertical="center" wrapText="1"/>
    </xf>
    <xf numFmtId="0" fontId="89" fillId="33" borderId="24" xfId="44" applyFont="1" applyFill="1" applyBorder="1" applyAlignment="1">
      <alignment horizontal="left" vertical="center" wrapText="1"/>
    </xf>
    <xf numFmtId="0" fontId="42" fillId="33" borderId="25" xfId="44" applyFont="1" applyFill="1" applyBorder="1" applyAlignment="1">
      <alignment horizontal="left" vertical="center"/>
    </xf>
    <xf numFmtId="0" fontId="32" fillId="33" borderId="92" xfId="44" applyFont="1" applyFill="1" applyBorder="1" applyAlignment="1">
      <alignment horizontal="left" vertical="center" wrapText="1"/>
    </xf>
    <xf numFmtId="0" fontId="0" fillId="0" borderId="92" xfId="0" applyBorder="1" applyAlignment="1">
      <alignment vertical="center"/>
    </xf>
    <xf numFmtId="0" fontId="0" fillId="0" borderId="96" xfId="0" applyBorder="1" applyAlignment="1">
      <alignment vertical="center"/>
    </xf>
    <xf numFmtId="0" fontId="41" fillId="37" borderId="23" xfId="44" applyFont="1" applyFill="1" applyBorder="1" applyAlignment="1">
      <alignment horizontal="center" vertical="center" wrapText="1" shrinkToFit="1"/>
    </xf>
    <xf numFmtId="0" fontId="41" fillId="37" borderId="28" xfId="44" applyFont="1" applyFill="1" applyBorder="1" applyAlignment="1">
      <alignment horizontal="center" vertical="center" wrapText="1" shrinkToFit="1"/>
    </xf>
    <xf numFmtId="17" fontId="41" fillId="37" borderId="26" xfId="44" applyNumberFormat="1"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41" fillId="37" borderId="24" xfId="44" applyFont="1" applyFill="1" applyBorder="1" applyAlignment="1">
      <alignment horizontal="center" vertical="center" wrapText="1" shrinkToFit="1"/>
    </xf>
    <xf numFmtId="0" fontId="41" fillId="37" borderId="25" xfId="44" applyFont="1" applyFill="1" applyBorder="1" applyAlignment="1">
      <alignment horizontal="center" vertical="center" wrapText="1" shrinkToFit="1"/>
    </xf>
    <xf numFmtId="0" fontId="41" fillId="37" borderId="29" xfId="44" applyFont="1" applyFill="1" applyBorder="1" applyAlignment="1">
      <alignment horizontal="center" vertical="center" wrapText="1" shrinkToFit="1"/>
    </xf>
    <xf numFmtId="0" fontId="41" fillId="37" borderId="30" xfId="44" applyFont="1" applyFill="1" applyBorder="1" applyAlignment="1">
      <alignment horizontal="center" vertical="center" wrapText="1" shrinkToFit="1"/>
    </xf>
    <xf numFmtId="0" fontId="41" fillId="37" borderId="26" xfId="44" applyFont="1" applyFill="1" applyBorder="1" applyAlignment="1">
      <alignment horizontal="center" vertical="center" wrapText="1" shrinkToFit="1"/>
    </xf>
    <xf numFmtId="0" fontId="41" fillId="37" borderId="31" xfId="44" applyFont="1" applyFill="1" applyBorder="1" applyAlignment="1">
      <alignment horizontal="center" vertical="center" wrapText="1" shrinkToFit="1"/>
    </xf>
    <xf numFmtId="0" fontId="88" fillId="33" borderId="33" xfId="44" applyFont="1" applyFill="1" applyBorder="1" applyAlignment="1">
      <alignment horizontal="left" vertical="center" wrapText="1" shrinkToFit="1"/>
    </xf>
    <xf numFmtId="0" fontId="88" fillId="33" borderId="34" xfId="44" applyFont="1" applyFill="1" applyBorder="1" applyAlignment="1">
      <alignment horizontal="left" vertical="center" wrapText="1" shrinkToFit="1"/>
    </xf>
    <xf numFmtId="0" fontId="89" fillId="0" borderId="25" xfId="44" applyFont="1" applyBorder="1" applyAlignment="1">
      <alignment horizontal="left" vertical="center" wrapText="1"/>
    </xf>
    <xf numFmtId="0" fontId="89" fillId="0" borderId="38" xfId="44" applyFont="1" applyBorder="1" applyAlignment="1">
      <alignment horizontal="left" vertical="center" wrapText="1"/>
    </xf>
    <xf numFmtId="0" fontId="89" fillId="0" borderId="39" xfId="44" applyFont="1" applyBorder="1" applyAlignment="1">
      <alignment horizontal="left" vertical="center" wrapText="1"/>
    </xf>
    <xf numFmtId="0" fontId="89" fillId="0" borderId="29" xfId="44" applyFont="1" applyBorder="1" applyAlignment="1">
      <alignment horizontal="left" vertical="center" wrapText="1"/>
    </xf>
    <xf numFmtId="0" fontId="89" fillId="0" borderId="30" xfId="44" applyFont="1" applyBorder="1" applyAlignment="1">
      <alignment horizontal="left" vertical="center" wrapText="1"/>
    </xf>
    <xf numFmtId="49" fontId="34" fillId="33" borderId="0" xfId="45" applyNumberFormat="1" applyFont="1" applyFill="1" applyBorder="1" applyAlignment="1">
      <alignment horizontal="left" vertical="center"/>
    </xf>
    <xf numFmtId="0" fontId="36" fillId="33" borderId="0" xfId="46" applyFont="1" applyFill="1" applyBorder="1" applyAlignment="1">
      <alignment horizontal="left"/>
    </xf>
    <xf numFmtId="0" fontId="16" fillId="0" borderId="0" xfId="0" applyFont="1" applyAlignment="1">
      <alignment wrapText="1"/>
    </xf>
    <xf numFmtId="0" fontId="0" fillId="0" borderId="0" xfId="0" applyAlignment="1"/>
    <xf numFmtId="0" fontId="105" fillId="0" borderId="0" xfId="0" applyFont="1" applyAlignment="1">
      <alignment vertical="center" wrapText="1"/>
    </xf>
    <xf numFmtId="0" fontId="0" fillId="0" borderId="0" xfId="0" applyAlignment="1">
      <alignment vertical="center" wrapText="1"/>
    </xf>
    <xf numFmtId="17" fontId="41" fillId="37" borderId="27" xfId="44" applyNumberFormat="1" applyFont="1" applyFill="1" applyBorder="1" applyAlignment="1">
      <alignment horizontal="center" vertical="center" wrapText="1" shrinkToFit="1"/>
    </xf>
    <xf numFmtId="0" fontId="0" fillId="0" borderId="32" xfId="0" applyBorder="1" applyAlignment="1">
      <alignment horizontal="center" vertical="center" wrapText="1" shrinkToFit="1"/>
    </xf>
  </cellXfs>
  <cellStyles count="269">
    <cellStyle name="20% - Accent1" xfId="49"/>
    <cellStyle name="20% - Accent2" xfId="50"/>
    <cellStyle name="20% - Accent3" xfId="51"/>
    <cellStyle name="20% - Accent4" xfId="52"/>
    <cellStyle name="20% - Accent5" xfId="53"/>
    <cellStyle name="20% - Accent6" xfId="54"/>
    <cellStyle name="20% - Ênfase1" xfId="20" builtinId="30" customBuiltin="1"/>
    <cellStyle name="20% - Ênfase1 2" xfId="55"/>
    <cellStyle name="20% - Ênfase1 3" xfId="56"/>
    <cellStyle name="20% - Ênfase2" xfId="24" builtinId="34" customBuiltin="1"/>
    <cellStyle name="20% - Ênfase2 2" xfId="57"/>
    <cellStyle name="20% - Ênfase2 3" xfId="58"/>
    <cellStyle name="20% - Ênfase3" xfId="28" builtinId="38" customBuiltin="1"/>
    <cellStyle name="20% - Ênfase3 2" xfId="59"/>
    <cellStyle name="20% - Ênfase3 3" xfId="60"/>
    <cellStyle name="20% - Ênfase4" xfId="32" builtinId="42" customBuiltin="1"/>
    <cellStyle name="20% - Ênfase4 2" xfId="61"/>
    <cellStyle name="20% - Ênfase4 3" xfId="62"/>
    <cellStyle name="20% - Ênfase5" xfId="36" builtinId="46" customBuiltin="1"/>
    <cellStyle name="20% - Ênfase5 2" xfId="63"/>
    <cellStyle name="20% - Ênfase6" xfId="40" builtinId="50" customBuiltin="1"/>
    <cellStyle name="20% - Ênfase6 2" xfId="64"/>
    <cellStyle name="20% - Ênfase6 3" xfId="65"/>
    <cellStyle name="40% - Accent1" xfId="66"/>
    <cellStyle name="40% - Accent2" xfId="67"/>
    <cellStyle name="40% - Accent3" xfId="68"/>
    <cellStyle name="40% - Accent4" xfId="69"/>
    <cellStyle name="40% - Accent5" xfId="70"/>
    <cellStyle name="40% - Accent6" xfId="71"/>
    <cellStyle name="40% - Ênfase1" xfId="21" builtinId="31" customBuiltin="1"/>
    <cellStyle name="40% - Ênfase1 2" xfId="72"/>
    <cellStyle name="40% - Ênfase1 3" xfId="73"/>
    <cellStyle name="40% - Ênfase2" xfId="25" builtinId="35" customBuiltin="1"/>
    <cellStyle name="40% - Ênfase2 2" xfId="74"/>
    <cellStyle name="40% - Ênfase3" xfId="29" builtinId="39" customBuiltin="1"/>
    <cellStyle name="40% - Ênfase3 2" xfId="75"/>
    <cellStyle name="40% - Ênfase3 3" xfId="76"/>
    <cellStyle name="40% - Ênfase4" xfId="33" builtinId="43" customBuiltin="1"/>
    <cellStyle name="40% - Ênfase4 2" xfId="77"/>
    <cellStyle name="40% - Ênfase4 3" xfId="78"/>
    <cellStyle name="40% - Ênfase5" xfId="37" builtinId="47" customBuiltin="1"/>
    <cellStyle name="40% - Ênfase5 2" xfId="79"/>
    <cellStyle name="40% - Ênfase5 3" xfId="80"/>
    <cellStyle name="40% - Ênfase6" xfId="41" builtinId="51" customBuiltin="1"/>
    <cellStyle name="40% - Ênfase6 2" xfId="81"/>
    <cellStyle name="40% - Ênfase6 3" xfId="82"/>
    <cellStyle name="60% - Accent1" xfId="83"/>
    <cellStyle name="60% - Accent2" xfId="84"/>
    <cellStyle name="60% - Accent3" xfId="85"/>
    <cellStyle name="60% - Accent4" xfId="86"/>
    <cellStyle name="60% - Accent5" xfId="87"/>
    <cellStyle name="60% - Accent6" xfId="88"/>
    <cellStyle name="60% - Ênfase1" xfId="22" builtinId="32" customBuiltin="1"/>
    <cellStyle name="60% - Ênfase1 2" xfId="89"/>
    <cellStyle name="60% - Ênfase1 3" xfId="90"/>
    <cellStyle name="60% - Ênfase2" xfId="26" builtinId="36" customBuiltin="1"/>
    <cellStyle name="60% - Ênfase2 2" xfId="91"/>
    <cellStyle name="60% - Ênfase2 3" xfId="92"/>
    <cellStyle name="60% - Ênfase3" xfId="30" builtinId="40" customBuiltin="1"/>
    <cellStyle name="60% - Ênfase3 2" xfId="93"/>
    <cellStyle name="60% - Ênfase3 3" xfId="94"/>
    <cellStyle name="60% - Ênfase4" xfId="34" builtinId="44" customBuiltin="1"/>
    <cellStyle name="60% - Ênfase4 2" xfId="95"/>
    <cellStyle name="60% - Ênfase4 3" xfId="96"/>
    <cellStyle name="60% - Ênfase5" xfId="38" builtinId="48" customBuiltin="1"/>
    <cellStyle name="60% - Ênfase5 2" xfId="97"/>
    <cellStyle name="60% - Ênfase5 3" xfId="98"/>
    <cellStyle name="60% - Ênfase6" xfId="42" builtinId="52" customBuiltin="1"/>
    <cellStyle name="60% - Ênfase6 2" xfId="99"/>
    <cellStyle name="60% - Ênfase6 3" xfId="100"/>
    <cellStyle name="Accent1" xfId="101"/>
    <cellStyle name="Accent2" xfId="102"/>
    <cellStyle name="Accent3" xfId="103"/>
    <cellStyle name="Accent4" xfId="104"/>
    <cellStyle name="Accent5" xfId="105"/>
    <cellStyle name="Accent6" xfId="106"/>
    <cellStyle name="Bad" xfId="107"/>
    <cellStyle name="Bom" xfId="7" builtinId="26" customBuiltin="1"/>
    <cellStyle name="Bom 2" xfId="108"/>
    <cellStyle name="Bom 3" xfId="109"/>
    <cellStyle name="Calculation" xfId="110"/>
    <cellStyle name="Cálculo" xfId="12" builtinId="22" customBuiltin="1"/>
    <cellStyle name="Cálculo 2" xfId="111"/>
    <cellStyle name="Cálculo 3" xfId="112"/>
    <cellStyle name="Célula de Verificação" xfId="14" builtinId="23" customBuiltin="1"/>
    <cellStyle name="Célula de Verificação 2" xfId="113"/>
    <cellStyle name="Célula Vinculada" xfId="13" builtinId="24" customBuiltin="1"/>
    <cellStyle name="Célula Vinculada 2" xfId="114"/>
    <cellStyle name="Célula Vinculada 3" xfId="115"/>
    <cellStyle name="Check Cell" xfId="116"/>
    <cellStyle name="Ênfase1" xfId="19" builtinId="29" customBuiltin="1"/>
    <cellStyle name="Ênfase1 2" xfId="117"/>
    <cellStyle name="Ênfase1 3" xfId="118"/>
    <cellStyle name="Ênfase2" xfId="23" builtinId="33" customBuiltin="1"/>
    <cellStyle name="Ênfase2 2" xfId="119"/>
    <cellStyle name="Ênfase2 3" xfId="120"/>
    <cellStyle name="Ênfase3" xfId="27" builtinId="37" customBuiltin="1"/>
    <cellStyle name="Ênfase3 2" xfId="121"/>
    <cellStyle name="Ênfase3 3" xfId="122"/>
    <cellStyle name="Ênfase4" xfId="31" builtinId="41" customBuiltin="1"/>
    <cellStyle name="Ênfase4 2" xfId="123"/>
    <cellStyle name="Ênfase4 3" xfId="124"/>
    <cellStyle name="Ênfase5" xfId="35" builtinId="45" customBuiltin="1"/>
    <cellStyle name="Ênfase5 2" xfId="125"/>
    <cellStyle name="Ênfase6" xfId="39" builtinId="49" customBuiltin="1"/>
    <cellStyle name="Ênfase6 2" xfId="126"/>
    <cellStyle name="Ênfase6 3" xfId="127"/>
    <cellStyle name="Entrada" xfId="10" builtinId="20" customBuiltin="1"/>
    <cellStyle name="Entrada 2" xfId="128"/>
    <cellStyle name="Entrada 3" xfId="129"/>
    <cellStyle name="Estilo 1" xfId="130"/>
    <cellStyle name="Excel Built-in Normal" xfId="131"/>
    <cellStyle name="Explanatory Text" xfId="132"/>
    <cellStyle name="Good" xfId="133"/>
    <cellStyle name="Heading 1" xfId="134"/>
    <cellStyle name="Heading 2" xfId="135"/>
    <cellStyle name="Heading 3" xfId="136"/>
    <cellStyle name="Heading 4" xfId="137"/>
    <cellStyle name="Incorreto" xfId="8" builtinId="27" customBuiltin="1"/>
    <cellStyle name="Incorreto 2" xfId="138"/>
    <cellStyle name="Incorreto 3" xfId="139"/>
    <cellStyle name="Indefinido" xfId="140"/>
    <cellStyle name="Input" xfId="141"/>
    <cellStyle name="Linked Cell" xfId="142"/>
    <cellStyle name="Moeda 2" xfId="143"/>
    <cellStyle name="Moeda 2 2" xfId="144"/>
    <cellStyle name="Moeda 2 2 2" xfId="145"/>
    <cellStyle name="Moeda 2 2 2 2" xfId="146"/>
    <cellStyle name="Moeda 2 2 3" xfId="147"/>
    <cellStyle name="Moeda 2 2 3 2" xfId="148"/>
    <cellStyle name="Moeda 2 2 4" xfId="149"/>
    <cellStyle name="Moeda 2 3" xfId="150"/>
    <cellStyle name="Moeda 2 4" xfId="151"/>
    <cellStyle name="Moeda 2 4 2" xfId="152"/>
    <cellStyle name="Moeda 2 5" xfId="153"/>
    <cellStyle name="Moeda 3" xfId="154"/>
    <cellStyle name="Moeda 4" xfId="155"/>
    <cellStyle name="Moeda 5" xfId="156"/>
    <cellStyle name="Moeda 6" xfId="157"/>
    <cellStyle name="Moeda 6 2" xfId="158"/>
    <cellStyle name="Moeda 6 2 2" xfId="159"/>
    <cellStyle name="Moeda 6 3" xfId="160"/>
    <cellStyle name="Moeda 7" xfId="161"/>
    <cellStyle name="Moeda 7 2" xfId="162"/>
    <cellStyle name="Moeda 8" xfId="163"/>
    <cellStyle name="Moeda 9" xfId="164"/>
    <cellStyle name="Neutra" xfId="9" builtinId="28" customBuiltin="1"/>
    <cellStyle name="Neutra 2" xfId="165"/>
    <cellStyle name="Neutra 3" xfId="166"/>
    <cellStyle name="Neutral" xfId="167"/>
    <cellStyle name="Normal" xfId="0" builtinId="0"/>
    <cellStyle name="Normal 10" xfId="168"/>
    <cellStyle name="Normal 10 2" xfId="44"/>
    <cellStyle name="Normal 11" xfId="169"/>
    <cellStyle name="Normal 12" xfId="170"/>
    <cellStyle name="Normal 12 2" xfId="171"/>
    <cellStyle name="Normal 13" xfId="172"/>
    <cellStyle name="Normal 14" xfId="173"/>
    <cellStyle name="Normal 14 2" xfId="174"/>
    <cellStyle name="Normal 15" xfId="175"/>
    <cellStyle name="Normal 16" xfId="176"/>
    <cellStyle name="Normal 17" xfId="177"/>
    <cellStyle name="Normal 18" xfId="178"/>
    <cellStyle name="Normal 19" xfId="179"/>
    <cellStyle name="Normal 19 2" xfId="180"/>
    <cellStyle name="Normal 2" xfId="181"/>
    <cellStyle name="Normal 2 2" xfId="182"/>
    <cellStyle name="Normal 2 2 2" xfId="183"/>
    <cellStyle name="Normal 2 3" xfId="184"/>
    <cellStyle name="Normal 2 4" xfId="185"/>
    <cellStyle name="Normal 20" xfId="186"/>
    <cellStyle name="Normal 21" xfId="187"/>
    <cellStyle name="Normal 21 2" xfId="188"/>
    <cellStyle name="Normal 22" xfId="189"/>
    <cellStyle name="Normal 24" xfId="190"/>
    <cellStyle name="Normal 3" xfId="191"/>
    <cellStyle name="Normal 3 2" xfId="192"/>
    <cellStyle name="Normal 3 2 2" xfId="193"/>
    <cellStyle name="Normal 3 3" xfId="194"/>
    <cellStyle name="Normal 4" xfId="195"/>
    <cellStyle name="Normal 4 2" xfId="196"/>
    <cellStyle name="Normal 4 2 2" xfId="197"/>
    <cellStyle name="Normal 4 3" xfId="198"/>
    <cellStyle name="Normal 4 4" xfId="199"/>
    <cellStyle name="Normal 5" xfId="200"/>
    <cellStyle name="Normal 5 2" xfId="201"/>
    <cellStyle name="Normal 6" xfId="202"/>
    <cellStyle name="Normal 6 2" xfId="203"/>
    <cellStyle name="Normal 7" xfId="204"/>
    <cellStyle name="Normal 8" xfId="205"/>
    <cellStyle name="Normal 8 2" xfId="206"/>
    <cellStyle name="Normal 9" xfId="207"/>
    <cellStyle name="Normal 9 2" xfId="208"/>
    <cellStyle name="Normal_CC - 01 - 2011 - Anexo IV A - Orçamento Detalhado - AUDITÓRIO - valendo" xfId="46"/>
    <cellStyle name="Normal_Quantitativos" xfId="43"/>
    <cellStyle name="Normal_Quantitativos_CC - 01 - 2011 - Anexo IV A - Orçamento Detalhado - AUDITÓRIO - valendo" xfId="45"/>
    <cellStyle name="Nota" xfId="16" builtinId="10" customBuiltin="1"/>
    <cellStyle name="Nota 2" xfId="209"/>
    <cellStyle name="Nota 2 2" xfId="210"/>
    <cellStyle name="Nota 2 2 2" xfId="211"/>
    <cellStyle name="Nota 2 3" xfId="212"/>
    <cellStyle name="Nota 3" xfId="213"/>
    <cellStyle name="Nota 3 2" xfId="214"/>
    <cellStyle name="Nota 4" xfId="215"/>
    <cellStyle name="Nota 5" xfId="216"/>
    <cellStyle name="Nota 6" xfId="217"/>
    <cellStyle name="Note" xfId="218"/>
    <cellStyle name="Output" xfId="219"/>
    <cellStyle name="Porcentagem 2" xfId="220"/>
    <cellStyle name="Porcentagem 2 2" xfId="221"/>
    <cellStyle name="Porcentagem 2 3" xfId="222"/>
    <cellStyle name="Porcentagem 3" xfId="223"/>
    <cellStyle name="Porcentagem 4" xfId="224"/>
    <cellStyle name="Porcentagem 5" xfId="225"/>
    <cellStyle name="Porcentagem 5 2" xfId="226"/>
    <cellStyle name="Porcentagem 6" xfId="227"/>
    <cellStyle name="s]_x000d_&#10;load=_x000d_&#10;Beep=yes_x000d_&#10;NullPort=None_x000d_&#10;BorderWidth=3_x000d_&#10;CursorBlinkRate=530_x000d_&#10;DoubleClickSpeed=452_x000d_&#10;Programs=com exe bat pif_x000d_" xfId="228"/>
    <cellStyle name="Saída" xfId="11" builtinId="21" customBuiltin="1"/>
    <cellStyle name="Saída 2" xfId="229"/>
    <cellStyle name="Saída 3" xfId="230"/>
    <cellStyle name="Separador de milhares" xfId="1" builtinId="3"/>
    <cellStyle name="Separador de milhares 2" xfId="231"/>
    <cellStyle name="Separador de milhares 2 2" xfId="232"/>
    <cellStyle name="Separador de milhares 2 3" xfId="233"/>
    <cellStyle name="Separador de milhares 2 4" xfId="234"/>
    <cellStyle name="Separador de milhares 25" xfId="235"/>
    <cellStyle name="Separador de milhares 26" xfId="236"/>
    <cellStyle name="Separador de milhares 3" xfId="237"/>
    <cellStyle name="Separador de milhares 3 2" xfId="238"/>
    <cellStyle name="Separador de milhares 4" xfId="239"/>
    <cellStyle name="Separador de milhares 5" xfId="240"/>
    <cellStyle name="SGO" xfId="241"/>
    <cellStyle name="SGO 2" xfId="242"/>
    <cellStyle name="SGO 2 2" xfId="243"/>
    <cellStyle name="SUBTIT" xfId="244"/>
    <cellStyle name="TableStyleLight1" xfId="245"/>
    <cellStyle name="Texto de Aviso" xfId="15" builtinId="11" customBuiltin="1"/>
    <cellStyle name="Texto de Aviso 2" xfId="246"/>
    <cellStyle name="Texto Explicativo" xfId="17" builtinId="53" customBuiltin="1"/>
    <cellStyle name="Texto Explicativo 2" xfId="247"/>
    <cellStyle name="Title" xfId="248"/>
    <cellStyle name="Título" xfId="2" builtinId="15" customBuiltin="1"/>
    <cellStyle name="Título 1" xfId="3" builtinId="16" customBuiltin="1"/>
    <cellStyle name="Título 1 1" xfId="249"/>
    <cellStyle name="Título 1 1 1" xfId="250"/>
    <cellStyle name="Título 1 2" xfId="251"/>
    <cellStyle name="Título 1 3" xfId="252"/>
    <cellStyle name="Título 2" xfId="4" builtinId="17" customBuiltin="1"/>
    <cellStyle name="Título 2 2" xfId="253"/>
    <cellStyle name="Título 2 3" xfId="254"/>
    <cellStyle name="Título 3" xfId="5" builtinId="18" customBuiltin="1"/>
    <cellStyle name="Título 3 2" xfId="255"/>
    <cellStyle name="Título 3 3" xfId="256"/>
    <cellStyle name="Título 4" xfId="6" builtinId="19" customBuiltin="1"/>
    <cellStyle name="Título 4 2" xfId="257"/>
    <cellStyle name="Título 4 3" xfId="258"/>
    <cellStyle name="Título 5" xfId="259"/>
    <cellStyle name="Total" xfId="18" builtinId="25" customBuiltin="1"/>
    <cellStyle name="Total 2" xfId="260"/>
    <cellStyle name="Total 3" xfId="261"/>
    <cellStyle name="Vírgula 2" xfId="47"/>
    <cellStyle name="Vírgula 3" xfId="48"/>
    <cellStyle name="Vírgula 4" xfId="262"/>
    <cellStyle name="Vírgula 4 2" xfId="263"/>
    <cellStyle name="Vírgula 5" xfId="264"/>
    <cellStyle name="Vírgula 5 2" xfId="265"/>
    <cellStyle name="Vírgula 6" xfId="266"/>
    <cellStyle name="Vírgula 7" xfId="267"/>
    <cellStyle name="Warning Text" xfId="26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one\publico\publico\RC%20Contagem\OR&#199;AMENTO\REVIS&#195;O%2003\planilha%20de%20custo.%20-%20SIMONE%20-%20FINAL%20-%20REV.03xl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OSIÇÕES"/>
      <sheetName val="Resumo"/>
      <sheetName val="ADM"/>
      <sheetName val="LDI"/>
      <sheetName val="1º PAVTO."/>
      <sheetName val="CR.F.FINANC 1º PAVTO. "/>
      <sheetName val="2º PAVTO."/>
      <sheetName val="CR.F.FINANC 2º PAVTO."/>
      <sheetName val="3º PAVTO. "/>
      <sheetName val="CR.F.FINANC 3º PAVTO."/>
      <sheetName val="4º PAVTO.)"/>
      <sheetName val="CR.F.FINANC 4º PAVTO."/>
      <sheetName val="5º PAVTO."/>
      <sheetName val="CR.F.FINANC 5º PAVTO."/>
      <sheetName val="6º PAVTO."/>
      <sheetName val="CR.F.FINANC 6º PAVTO. (3)"/>
      <sheetName val="ANEXO"/>
      <sheetName val="cotações"/>
    </sheetNames>
    <sheetDataSet>
      <sheetData sheetId="0"/>
      <sheetData sheetId="1"/>
      <sheetData sheetId="2"/>
      <sheetData sheetId="3"/>
      <sheetData sheetId="4"/>
      <sheetData sheetId="5">
        <row r="1">
          <cell r="B1" t="str">
            <v>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v>
          </cell>
          <cell r="B7" t="str">
            <v>PRIMEIRO PAVIMENTO</v>
          </cell>
        </row>
        <row r="8">
          <cell r="A8" t="str">
            <v>ITEM</v>
          </cell>
          <cell r="B8" t="str">
            <v>DESCRIÇÃO</v>
          </cell>
          <cell r="D8" t="str">
            <v>VALOR DO CONTRATO</v>
          </cell>
          <cell r="E8" t="str">
            <v>SEMANA 25</v>
          </cell>
          <cell r="F8" t="str">
            <v>SEMANA 26</v>
          </cell>
          <cell r="G8" t="str">
            <v>SEMANA 27</v>
          </cell>
          <cell r="H8" t="str">
            <v>SEMANA 28</v>
          </cell>
          <cell r="I8" t="str">
            <v>SEMANA 29</v>
          </cell>
          <cell r="J8" t="str">
            <v>SEMANA 30</v>
          </cell>
        </row>
        <row r="10">
          <cell r="A10">
            <v>1</v>
          </cell>
          <cell r="B10" t="str">
            <v>PROJETO DE ARQUITETURA  E INSTALAÇÕES</v>
          </cell>
          <cell r="D10" t="str">
            <v>PERCENTUAIS</v>
          </cell>
        </row>
        <row r="11">
          <cell r="A11" t="str">
            <v>%</v>
          </cell>
          <cell r="B11" t="str">
            <v>00) ADMINISTRAÇÃO DA OBRA/IMPLANTAÇÃO DA OBRA</v>
          </cell>
          <cell r="D11">
            <v>0.15864076244224004</v>
          </cell>
        </row>
        <row r="13">
          <cell r="A13" t="str">
            <v>R$</v>
          </cell>
          <cell r="D13">
            <v>11915.861428571428</v>
          </cell>
        </row>
        <row r="14">
          <cell r="A14" t="str">
            <v>%</v>
          </cell>
          <cell r="B14" t="str">
            <v>01) SERVIÇOS INCIAIS</v>
          </cell>
          <cell r="D14">
            <v>9.2233262203535407E-2</v>
          </cell>
        </row>
        <row r="16">
          <cell r="A16" t="str">
            <v>R$</v>
          </cell>
          <cell r="D16">
            <v>6927.8459999999986</v>
          </cell>
        </row>
        <row r="17">
          <cell r="A17" t="str">
            <v>%</v>
          </cell>
          <cell r="B17" t="str">
            <v>02)  PAREDES E PAINÉIS</v>
          </cell>
          <cell r="D17">
            <v>1.3271926563972294E-2</v>
          </cell>
        </row>
        <row r="19">
          <cell r="A19" t="str">
            <v>R$</v>
          </cell>
          <cell r="D19">
            <v>996.8839999999999</v>
          </cell>
        </row>
        <row r="20">
          <cell r="A20" t="str">
            <v>%</v>
          </cell>
          <cell r="B20" t="str">
            <v>03) INSTALAÇÕES HIDROSANITÁRIAS</v>
          </cell>
          <cell r="D20">
            <v>5.2321838965894478E-2</v>
          </cell>
        </row>
        <row r="22">
          <cell r="A22" t="str">
            <v>R$</v>
          </cell>
          <cell r="D22">
            <v>3930.0099999999993</v>
          </cell>
        </row>
        <row r="23">
          <cell r="A23" t="str">
            <v>%</v>
          </cell>
          <cell r="B23" t="str">
            <v>04) INSTALAÇÕES ELÉTRICAS, CABEAMENTO ESTRUTURADO E SPDA</v>
          </cell>
          <cell r="D23">
            <v>2.7007585865230256E-2</v>
          </cell>
        </row>
        <row r="25">
          <cell r="A25" t="str">
            <v>R$</v>
          </cell>
          <cell r="D25">
            <v>2028.6</v>
          </cell>
        </row>
        <row r="26">
          <cell r="A26" t="str">
            <v>%</v>
          </cell>
          <cell r="B26" t="str">
            <v>05) COBERTURA</v>
          </cell>
          <cell r="D26">
            <v>7.5429793570262766E-3</v>
          </cell>
        </row>
        <row r="27">
          <cell r="D27" t="str">
            <v>=</v>
          </cell>
        </row>
        <row r="28">
          <cell r="A28" t="str">
            <v>R$</v>
          </cell>
          <cell r="D28">
            <v>566.56999999999994</v>
          </cell>
        </row>
        <row r="29">
          <cell r="A29" t="str">
            <v>%</v>
          </cell>
          <cell r="B29" t="str">
            <v>06) ESQUADRIAS DE MADEIRA</v>
          </cell>
          <cell r="D29">
            <v>6.8085982844087262E-2</v>
          </cell>
        </row>
        <row r="31">
          <cell r="A31" t="str">
            <v>R$</v>
          </cell>
          <cell r="D31">
            <v>5114.09</v>
          </cell>
        </row>
        <row r="32">
          <cell r="A32" t="str">
            <v>%</v>
          </cell>
          <cell r="B32" t="str">
            <v>07) ESQUADRIAS DE METÁLICA</v>
          </cell>
          <cell r="D32">
            <v>1.2268840914051213E-2</v>
          </cell>
        </row>
        <row r="34">
          <cell r="A34" t="str">
            <v>R$</v>
          </cell>
          <cell r="D34">
            <v>921.54</v>
          </cell>
        </row>
        <row r="35">
          <cell r="A35" t="str">
            <v>%</v>
          </cell>
          <cell r="B35" t="str">
            <v>08) FERRAGENS</v>
          </cell>
          <cell r="D35">
            <v>1.1468438635525314E-2</v>
          </cell>
        </row>
        <row r="37">
          <cell r="A37" t="str">
            <v>R$</v>
          </cell>
          <cell r="D37">
            <v>861.42000000000007</v>
          </cell>
        </row>
        <row r="38">
          <cell r="A38" t="str">
            <v>%</v>
          </cell>
          <cell r="B38" t="str">
            <v>09) REVESTIMENTO INTERNO</v>
          </cell>
          <cell r="D38">
            <v>0.1616615564137254</v>
          </cell>
        </row>
        <row r="40">
          <cell r="A40" t="str">
            <v>R$</v>
          </cell>
          <cell r="D40">
            <v>12142.76</v>
          </cell>
        </row>
        <row r="41">
          <cell r="A41" t="str">
            <v>%</v>
          </cell>
          <cell r="B41" t="str">
            <v>10) REVESTIMENTO EXTERNO</v>
          </cell>
        </row>
        <row r="43">
          <cell r="A43" t="str">
            <v>R$</v>
          </cell>
        </row>
        <row r="44">
          <cell r="A44" t="str">
            <v>%</v>
          </cell>
          <cell r="B44" t="str">
            <v>11) PISOS</v>
          </cell>
          <cell r="D44">
            <v>5.5729140282313877E-2</v>
          </cell>
        </row>
        <row r="46">
          <cell r="A46" t="str">
            <v>R$</v>
          </cell>
          <cell r="D46">
            <v>4185.9399999999996</v>
          </cell>
        </row>
        <row r="47">
          <cell r="A47" t="str">
            <v>%</v>
          </cell>
          <cell r="B47" t="str">
            <v>12) RODAPÉS / SOLEIRAS / PEITORIS / SÓCOLOS</v>
          </cell>
          <cell r="D47">
            <v>9.3082045418191783E-4</v>
          </cell>
        </row>
        <row r="49">
          <cell r="A49" t="str">
            <v>R$</v>
          </cell>
          <cell r="D49">
            <v>69.915999999999997</v>
          </cell>
        </row>
        <row r="50">
          <cell r="A50" t="str">
            <v>%</v>
          </cell>
          <cell r="B50" t="str">
            <v>13) BANCADAS, PRATELEIRAS E BANCOS</v>
          </cell>
          <cell r="D50">
            <v>2.0488904748950619E-2</v>
          </cell>
        </row>
        <row r="52">
          <cell r="A52" t="str">
            <v>R$</v>
          </cell>
          <cell r="D52">
            <v>1538.9673250000003</v>
          </cell>
        </row>
        <row r="53">
          <cell r="A53" t="str">
            <v>%</v>
          </cell>
          <cell r="B53" t="str">
            <v>14) FORRO</v>
          </cell>
          <cell r="D53">
            <v>5.2188571720251705E-3</v>
          </cell>
        </row>
        <row r="55">
          <cell r="A55" t="str">
            <v>R$</v>
          </cell>
          <cell r="D55">
            <v>392</v>
          </cell>
        </row>
        <row r="56">
          <cell r="A56" t="str">
            <v>%</v>
          </cell>
          <cell r="B56" t="str">
            <v>15) PINTURA</v>
          </cell>
          <cell r="D56">
            <v>0.15763875479823919</v>
          </cell>
        </row>
        <row r="58">
          <cell r="A58" t="str">
            <v>R$</v>
          </cell>
          <cell r="D58">
            <v>11840.598400000001</v>
          </cell>
        </row>
        <row r="59">
          <cell r="A59" t="str">
            <v>%</v>
          </cell>
          <cell r="B59" t="str">
            <v>16) ELEMENTOS DIVERSOS ( EQUIPAMENTOS ESPORTIVOS,ETC)</v>
          </cell>
          <cell r="D59">
            <v>0.15026616580251503</v>
          </cell>
        </row>
        <row r="61">
          <cell r="A61" t="str">
            <v>R$</v>
          </cell>
          <cell r="D61">
            <v>11286.826799999999</v>
          </cell>
        </row>
        <row r="62">
          <cell r="A62" t="str">
            <v>%</v>
          </cell>
          <cell r="B62" t="str">
            <v>17) LIMPEZA/BOTA FORA</v>
          </cell>
          <cell r="D62">
            <v>5.2241825364864212E-3</v>
          </cell>
        </row>
        <row r="64">
          <cell r="A64" t="str">
            <v>R$</v>
          </cell>
          <cell r="D64">
            <v>392.40000000000003</v>
          </cell>
        </row>
        <row r="65">
          <cell r="A65" t="str">
            <v>%</v>
          </cell>
          <cell r="B65" t="str">
            <v>18) DESMOBILIZAÇAÕ DA OBRA</v>
          </cell>
          <cell r="D65">
            <v>0</v>
          </cell>
        </row>
        <row r="67">
          <cell r="A67" t="str">
            <v>R$</v>
          </cell>
          <cell r="D67">
            <v>0</v>
          </cell>
        </row>
        <row r="68">
          <cell r="B68" t="str">
            <v>TOTAL GERAL</v>
          </cell>
          <cell r="D68">
            <v>75112.229953571412</v>
          </cell>
        </row>
        <row r="69">
          <cell r="B69" t="str">
            <v>PERCENTUAL SIMPLES</v>
          </cell>
          <cell r="D69">
            <v>100</v>
          </cell>
        </row>
        <row r="70">
          <cell r="B70" t="str">
            <v>PERCENTUAL ACUMULADO</v>
          </cell>
          <cell r="D70">
            <v>100</v>
          </cell>
        </row>
        <row r="71">
          <cell r="B71" t="str">
            <v>VALOR TOTAL SIMPLES</v>
          </cell>
          <cell r="D71">
            <v>75112.229953571412</v>
          </cell>
        </row>
        <row r="72">
          <cell r="B72" t="str">
            <v>VALOR TOTAL ACUMULADO</v>
          </cell>
          <cell r="D72">
            <v>75112.229953571412</v>
          </cell>
        </row>
      </sheetData>
      <sheetData sheetId="6"/>
      <sheetData sheetId="7">
        <row r="1">
          <cell r="B1" t="str">
            <v>ANEXO IV A - 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 SEGUNDO PAVIMENTO</v>
          </cell>
        </row>
        <row r="8">
          <cell r="A8" t="str">
            <v>ITEM</v>
          </cell>
          <cell r="B8" t="str">
            <v>DESCRIÇÃO</v>
          </cell>
          <cell r="D8" t="str">
            <v>VALOR DO CONTRATO</v>
          </cell>
          <cell r="E8" t="str">
            <v>SEMANA 21</v>
          </cell>
          <cell r="F8" t="str">
            <v>SEMANA 22</v>
          </cell>
          <cell r="G8" t="str">
            <v>SEMANA 23</v>
          </cell>
          <cell r="H8" t="str">
            <v>SEMANA 24</v>
          </cell>
        </row>
        <row r="10">
          <cell r="A10">
            <v>1</v>
          </cell>
          <cell r="B10" t="str">
            <v>PROJETO DE ARQUITETURA  E INSTALAÇÕES</v>
          </cell>
          <cell r="D10" t="str">
            <v>PERCENTUAIS</v>
          </cell>
        </row>
        <row r="11">
          <cell r="A11" t="str">
            <v>%</v>
          </cell>
          <cell r="B11" t="str">
            <v>00) ADMINISTRAÇÃO DA OBRA/IMPLANTAÇÃO DA OBRA</v>
          </cell>
          <cell r="D11">
            <v>0.20326750346045003</v>
          </cell>
        </row>
        <row r="12">
          <cell r="D12">
            <v>83411.03</v>
          </cell>
        </row>
        <row r="13">
          <cell r="A13" t="str">
            <v>R$</v>
          </cell>
          <cell r="D13">
            <v>11915.861428571428</v>
          </cell>
        </row>
        <row r="14">
          <cell r="A14" t="str">
            <v>%</v>
          </cell>
          <cell r="B14" t="str">
            <v>01) SERVIÇOS INCIAIS</v>
          </cell>
          <cell r="D14">
            <v>6.8876500200957563E-2</v>
          </cell>
        </row>
        <row r="16">
          <cell r="A16" t="str">
            <v>R$</v>
          </cell>
          <cell r="D16">
            <v>4037.6489999999994</v>
          </cell>
        </row>
        <row r="17">
          <cell r="A17" t="str">
            <v>%</v>
          </cell>
          <cell r="B17" t="str">
            <v>02)  PAREDES E PAINÉIS</v>
          </cell>
          <cell r="D17">
            <v>6.4437025570845104E-3</v>
          </cell>
        </row>
        <row r="19">
          <cell r="A19" t="str">
            <v>R$</v>
          </cell>
          <cell r="D19">
            <v>377.74</v>
          </cell>
        </row>
        <row r="20">
          <cell r="A20" t="str">
            <v>%</v>
          </cell>
          <cell r="B20" t="str">
            <v>03) INSTALAÇÕES HIDROSANITÁRIAS</v>
          </cell>
          <cell r="D20">
            <v>8.6962179058767519E-2</v>
          </cell>
        </row>
        <row r="22">
          <cell r="A22" t="str">
            <v>R$</v>
          </cell>
          <cell r="D22">
            <v>5097.8600000000006</v>
          </cell>
        </row>
        <row r="23">
          <cell r="A23" t="str">
            <v>%</v>
          </cell>
          <cell r="B23" t="str">
            <v>04) INSTALAÇÕES ELÉTRICAS, CABEAMENTO ESTRUTURADO E SPDA</v>
          </cell>
          <cell r="D23">
            <v>4.5944687568495693E-2</v>
          </cell>
        </row>
        <row r="25">
          <cell r="A25" t="str">
            <v>R$</v>
          </cell>
          <cell r="D25">
            <v>2693.35</v>
          </cell>
        </row>
        <row r="29">
          <cell r="A29" t="str">
            <v>%</v>
          </cell>
          <cell r="B29" t="str">
            <v>06) ESQUADRIAS DE MADEIRA</v>
          </cell>
          <cell r="D29">
            <v>4.6258394589263382E-2</v>
          </cell>
        </row>
        <row r="31">
          <cell r="A31" t="str">
            <v>R$</v>
          </cell>
          <cell r="D31">
            <v>2711.7400000000002</v>
          </cell>
        </row>
        <row r="32">
          <cell r="A32" t="str">
            <v>%</v>
          </cell>
          <cell r="B32" t="str">
            <v>07) ESQUADRIAS DE METÁLICA</v>
          </cell>
          <cell r="D32">
            <v>8.7402972393005509E-3</v>
          </cell>
        </row>
        <row r="34">
          <cell r="A34" t="str">
            <v>R$</v>
          </cell>
          <cell r="D34">
            <v>512.37</v>
          </cell>
        </row>
        <row r="35">
          <cell r="A35" t="str">
            <v>%</v>
          </cell>
          <cell r="B35" t="str">
            <v>08) FERRAGENS</v>
          </cell>
          <cell r="D35">
            <v>1.4034081891548223E-2</v>
          </cell>
        </row>
        <row r="37">
          <cell r="A37" t="str">
            <v>R$</v>
          </cell>
          <cell r="D37">
            <v>822.69999999999993</v>
          </cell>
        </row>
        <row r="38">
          <cell r="A38" t="str">
            <v>%</v>
          </cell>
          <cell r="B38" t="str">
            <v>09) REVESTIMENTO INTERNO</v>
          </cell>
          <cell r="D38">
            <v>0.13847734121299929</v>
          </cell>
        </row>
        <row r="40">
          <cell r="A40" t="str">
            <v>R$</v>
          </cell>
          <cell r="D40">
            <v>8117.76</v>
          </cell>
        </row>
        <row r="41">
          <cell r="A41" t="str">
            <v>%</v>
          </cell>
          <cell r="B41" t="str">
            <v>10) REVESTIMENTO EXTERNO</v>
          </cell>
        </row>
        <row r="43">
          <cell r="A43" t="str">
            <v>R$</v>
          </cell>
        </row>
        <row r="44">
          <cell r="A44" t="str">
            <v>%</v>
          </cell>
          <cell r="B44" t="str">
            <v>11) PISOS</v>
          </cell>
          <cell r="D44">
            <v>2.1695032511760491E-2</v>
          </cell>
        </row>
        <row r="46">
          <cell r="A46" t="str">
            <v>R$</v>
          </cell>
          <cell r="D46">
            <v>1271.797</v>
          </cell>
        </row>
        <row r="47">
          <cell r="A47" t="str">
            <v>%</v>
          </cell>
          <cell r="B47" t="str">
            <v>12) RODAPÉS / SOLEIRAS / PEITORIS / SÓCOLOS</v>
          </cell>
          <cell r="D47">
            <v>1.1926666701464513E-3</v>
          </cell>
        </row>
        <row r="49">
          <cell r="A49" t="str">
            <v>R$</v>
          </cell>
          <cell r="D49">
            <v>69.915999999999997</v>
          </cell>
        </row>
        <row r="50">
          <cell r="A50" t="str">
            <v>%</v>
          </cell>
          <cell r="B50" t="str">
            <v>13) BANCADAS, PRATELEIRAS E BANCOS</v>
          </cell>
          <cell r="D50">
            <v>8.380368329273918E-3</v>
          </cell>
        </row>
        <row r="52">
          <cell r="A52" t="str">
            <v>R$</v>
          </cell>
          <cell r="D52">
            <v>491.27039999999994</v>
          </cell>
        </row>
        <row r="53">
          <cell r="A53" t="str">
            <v>%</v>
          </cell>
          <cell r="B53" t="str">
            <v>14) FORRO</v>
          </cell>
          <cell r="D53">
            <v>3.8211186868929163E-3</v>
          </cell>
        </row>
        <row r="55">
          <cell r="A55" t="str">
            <v>R$</v>
          </cell>
          <cell r="D55">
            <v>224</v>
          </cell>
        </row>
        <row r="56">
          <cell r="A56" t="str">
            <v>%</v>
          </cell>
          <cell r="B56" t="str">
            <v>15) PINTURA</v>
          </cell>
          <cell r="D56">
            <v>0.22216554995784923</v>
          </cell>
        </row>
        <row r="58">
          <cell r="A58" t="str">
            <v>R$</v>
          </cell>
          <cell r="D58">
            <v>13023.694699999998</v>
          </cell>
        </row>
        <row r="59">
          <cell r="A59" t="str">
            <v>%</v>
          </cell>
          <cell r="B59" t="str">
            <v>16) ELEMENTOS DIVERSOS ( EQUIPAMENTOS ESPORTIVOS,ETC)</v>
          </cell>
          <cell r="D59">
            <v>0.11779054839561974</v>
          </cell>
        </row>
        <row r="61">
          <cell r="A61" t="str">
            <v>R$</v>
          </cell>
          <cell r="D61">
            <v>6905.0676000000003</v>
          </cell>
        </row>
        <row r="62">
          <cell r="A62" t="str">
            <v>%</v>
          </cell>
          <cell r="B62" t="str">
            <v>17) LIMPEZA/BOTA FORA</v>
          </cell>
          <cell r="D62">
            <v>5.9500276695903988E-3</v>
          </cell>
        </row>
        <row r="64">
          <cell r="A64" t="str">
            <v>R$</v>
          </cell>
          <cell r="D64">
            <v>348.8</v>
          </cell>
        </row>
        <row r="65">
          <cell r="B65" t="str">
            <v>TOTAL GERAL</v>
          </cell>
          <cell r="D65">
            <v>58621.576128571432</v>
          </cell>
        </row>
        <row r="66">
          <cell r="B66" t="str">
            <v>PERCENTUAL SIMPLES</v>
          </cell>
          <cell r="D66">
            <v>100</v>
          </cell>
        </row>
        <row r="67">
          <cell r="B67" t="str">
            <v>PERCENTUAL ACUMULADO</v>
          </cell>
          <cell r="D67">
            <v>100</v>
          </cell>
        </row>
        <row r="68">
          <cell r="B68" t="str">
            <v>VALOR TOTAL SIMPLES</v>
          </cell>
          <cell r="D68">
            <v>58621.576128571432</v>
          </cell>
        </row>
        <row r="69">
          <cell r="B69" t="str">
            <v>VALOR TOTAL ACUMULADO</v>
          </cell>
          <cell r="D69">
            <v>58621.576128571432</v>
          </cell>
        </row>
      </sheetData>
      <sheetData sheetId="8"/>
      <sheetData sheetId="9">
        <row r="1">
          <cell r="B1" t="str">
            <v>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 TERCEIRO PAVIMENTO</v>
          </cell>
        </row>
        <row r="8">
          <cell r="A8" t="str">
            <v>ITEM</v>
          </cell>
          <cell r="B8" t="str">
            <v>DESCRIÇÃO</v>
          </cell>
          <cell r="D8" t="str">
            <v>VALOR DO CONTRATO</v>
          </cell>
          <cell r="E8" t="str">
            <v>SEMANA 17</v>
          </cell>
          <cell r="F8" t="str">
            <v>SEMANA 18</v>
          </cell>
          <cell r="G8" t="str">
            <v>SEMANA 19</v>
          </cell>
          <cell r="H8" t="str">
            <v>SEMANA 20</v>
          </cell>
        </row>
        <row r="10">
          <cell r="B10" t="str">
            <v>PROJETO DE ARQUITETURA  E INSTALAÇÕES</v>
          </cell>
          <cell r="D10" t="str">
            <v>PERCENTUAIS</v>
          </cell>
        </row>
        <row r="11">
          <cell r="A11" t="str">
            <v>%</v>
          </cell>
          <cell r="B11" t="str">
            <v>00) ADMINISTRAÇÃO DA OBRA/IMPLANTAÇÃO DA OBRA</v>
          </cell>
          <cell r="D11">
            <v>0.28461793956222275</v>
          </cell>
        </row>
        <row r="13">
          <cell r="A13" t="str">
            <v>R$</v>
          </cell>
          <cell r="D13">
            <v>11915.861428571428</v>
          </cell>
        </row>
        <row r="14">
          <cell r="A14" t="str">
            <v>%</v>
          </cell>
          <cell r="B14" t="str">
            <v>01) SERVIÇOS INCIAIS</v>
          </cell>
          <cell r="D14">
            <v>7.5608612605567838E-2</v>
          </cell>
        </row>
        <row r="16">
          <cell r="A16" t="str">
            <v>R$</v>
          </cell>
          <cell r="D16">
            <v>3165.4425999999999</v>
          </cell>
        </row>
        <row r="17">
          <cell r="A17" t="str">
            <v>%</v>
          </cell>
          <cell r="B17" t="str">
            <v>02)  PAREDES E PAINÉIS</v>
          </cell>
          <cell r="D17">
            <v>2.6536942607894979E-3</v>
          </cell>
        </row>
        <row r="19">
          <cell r="A19" t="str">
            <v>R$</v>
          </cell>
          <cell r="D19">
            <v>111.1</v>
          </cell>
        </row>
        <row r="20">
          <cell r="A20" t="str">
            <v>%</v>
          </cell>
          <cell r="B20" t="str">
            <v>03) INSTALAÇÕES HIDROSANITÁRIAS</v>
          </cell>
          <cell r="D20">
            <v>9.5195011626134141E-2</v>
          </cell>
        </row>
        <row r="22">
          <cell r="A22" t="str">
            <v>R$</v>
          </cell>
          <cell r="D22">
            <v>3985.4499999999994</v>
          </cell>
        </row>
        <row r="23">
          <cell r="A23" t="str">
            <v>%</v>
          </cell>
          <cell r="B23" t="str">
            <v>04) INSTALAÇÕES ELÉTRICAS, CABEAMENTO ESTRUTURADO E SPDA</v>
          </cell>
          <cell r="D23">
            <v>7.3479862541421678E-2</v>
          </cell>
        </row>
        <row r="25">
          <cell r="A25" t="str">
            <v>R$</v>
          </cell>
          <cell r="D25">
            <v>3076.3199999999997</v>
          </cell>
        </row>
        <row r="26">
          <cell r="A26" t="str">
            <v>%</v>
          </cell>
          <cell r="B26" t="str">
            <v>05)  COBERTURA</v>
          </cell>
        </row>
        <row r="28">
          <cell r="A28" t="str">
            <v>R$</v>
          </cell>
        </row>
        <row r="29">
          <cell r="A29" t="str">
            <v>%</v>
          </cell>
          <cell r="B29" t="str">
            <v>06) ESQUADRIAS DE MADEIRA</v>
          </cell>
          <cell r="D29">
            <v>3.6506329741723256E-2</v>
          </cell>
        </row>
        <row r="31">
          <cell r="A31" t="str">
            <v>R$</v>
          </cell>
          <cell r="D31">
            <v>1528.38</v>
          </cell>
        </row>
        <row r="32">
          <cell r="A32" t="str">
            <v>%</v>
          </cell>
          <cell r="B32" t="str">
            <v>07) ESQUADRIAS DE METÁLICA</v>
          </cell>
          <cell r="D32">
            <v>1.2238283783984834E-2</v>
          </cell>
        </row>
        <row r="34">
          <cell r="A34" t="str">
            <v>R$</v>
          </cell>
          <cell r="D34">
            <v>512.37</v>
          </cell>
        </row>
        <row r="35">
          <cell r="A35" t="str">
            <v>%</v>
          </cell>
          <cell r="B35" t="str">
            <v>08) FERRAGENS</v>
          </cell>
          <cell r="D35">
            <v>1.4453198894723001E-2</v>
          </cell>
        </row>
        <row r="37">
          <cell r="A37" t="str">
            <v>R$</v>
          </cell>
          <cell r="D37">
            <v>605.1</v>
          </cell>
        </row>
        <row r="38">
          <cell r="A38" t="str">
            <v>%</v>
          </cell>
          <cell r="B38" t="str">
            <v>09) REVESTIMENTO INTERNO</v>
          </cell>
          <cell r="D38">
            <v>8.0790778287078285E-2</v>
          </cell>
        </row>
        <row r="40">
          <cell r="A40" t="str">
            <v>R$</v>
          </cell>
          <cell r="D40">
            <v>3382.3999999999996</v>
          </cell>
        </row>
        <row r="41">
          <cell r="A41" t="str">
            <v>%</v>
          </cell>
          <cell r="B41" t="str">
            <v>10) REVESTIMENTO EXTERNO</v>
          </cell>
        </row>
        <row r="43">
          <cell r="A43" t="str">
            <v>R$</v>
          </cell>
        </row>
        <row r="44">
          <cell r="A44" t="str">
            <v>%</v>
          </cell>
          <cell r="B44" t="str">
            <v>11) PISOS</v>
          </cell>
          <cell r="D44">
            <v>2.2672031584995894E-2</v>
          </cell>
        </row>
        <row r="46">
          <cell r="A46" t="str">
            <v>R$</v>
          </cell>
          <cell r="D46">
            <v>949.1909999999998</v>
          </cell>
        </row>
        <row r="47">
          <cell r="A47" t="str">
            <v>%</v>
          </cell>
          <cell r="B47" t="str">
            <v>12) RODAPÉS / SOLEIRAS / PEITORIS / SÓCOLOS</v>
          </cell>
          <cell r="D47">
            <v>1.6699881902552524E-3</v>
          </cell>
        </row>
        <row r="49">
          <cell r="A49" t="str">
            <v>R$</v>
          </cell>
          <cell r="D49">
            <v>69.915999999999997</v>
          </cell>
        </row>
        <row r="50">
          <cell r="A50" t="str">
            <v>%</v>
          </cell>
          <cell r="B50" t="str">
            <v>13) BANCADAS, PRATELEIRAS E BANCOS</v>
          </cell>
          <cell r="D50">
            <v>6.5051098988339788E-3</v>
          </cell>
        </row>
        <row r="52">
          <cell r="A52" t="str">
            <v>R$</v>
          </cell>
          <cell r="D52">
            <v>272.34399999999999</v>
          </cell>
        </row>
        <row r="53">
          <cell r="A53" t="str">
            <v>%</v>
          </cell>
          <cell r="B53" t="str">
            <v>14) FORRO</v>
          </cell>
          <cell r="D53">
            <v>2.0063935005069115E-3</v>
          </cell>
        </row>
        <row r="55">
          <cell r="A55" t="str">
            <v>R$</v>
          </cell>
          <cell r="D55">
            <v>84</v>
          </cell>
        </row>
        <row r="56">
          <cell r="A56" t="str">
            <v>%</v>
          </cell>
          <cell r="B56" t="str">
            <v>15) PINTURA</v>
          </cell>
          <cell r="D56">
            <v>0.17989322453550383</v>
          </cell>
        </row>
        <row r="58">
          <cell r="A58" t="str">
            <v>R$</v>
          </cell>
          <cell r="D58">
            <v>7531.4393</v>
          </cell>
        </row>
        <row r="59">
          <cell r="A59" t="str">
            <v>%</v>
          </cell>
          <cell r="B59" t="str">
            <v>16) ELEMENTOS DIVERSOS ( EQUIPAMENTOS ESPORTIVOS,ETC)</v>
          </cell>
          <cell r="D59">
            <v>0.10546105837039453</v>
          </cell>
        </row>
        <row r="61">
          <cell r="A61" t="str">
            <v>R$</v>
          </cell>
          <cell r="D61">
            <v>4415.25</v>
          </cell>
        </row>
        <row r="62">
          <cell r="A62" t="str">
            <v>%</v>
          </cell>
          <cell r="B62" t="str">
            <v>17) LIMPEZA/BOTA FORA</v>
          </cell>
          <cell r="D62">
            <v>6.2484826158643817E-3</v>
          </cell>
        </row>
        <row r="64">
          <cell r="A64" t="str">
            <v>R$</v>
          </cell>
          <cell r="D64">
            <v>261.60000000000002</v>
          </cell>
        </row>
        <row r="65">
          <cell r="B65" t="str">
            <v>TOTAL GERAL</v>
          </cell>
          <cell r="D65">
            <v>41866.164328571424</v>
          </cell>
        </row>
        <row r="66">
          <cell r="B66" t="str">
            <v>PERCENTUAL SIMPLES</v>
          </cell>
          <cell r="D66">
            <v>100</v>
          </cell>
        </row>
        <row r="67">
          <cell r="B67" t="str">
            <v>PERCENTUAL ACUMULADO</v>
          </cell>
          <cell r="D67">
            <v>100</v>
          </cell>
        </row>
        <row r="68">
          <cell r="B68" t="str">
            <v>VALOR TOTAL SIMPLES</v>
          </cell>
          <cell r="D68">
            <v>41866.164328571424</v>
          </cell>
        </row>
        <row r="69">
          <cell r="B69" t="str">
            <v>VALOR TOTAL ACUMULADO</v>
          </cell>
          <cell r="D69">
            <v>41866.164328571424</v>
          </cell>
        </row>
      </sheetData>
      <sheetData sheetId="10"/>
      <sheetData sheetId="11">
        <row r="1">
          <cell r="B1" t="str">
            <v>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 TERCEIRO PAVIMENTO</v>
          </cell>
        </row>
        <row r="8">
          <cell r="A8" t="str">
            <v>ITEM</v>
          </cell>
          <cell r="B8" t="str">
            <v>DESCRIÇÃO</v>
          </cell>
          <cell r="D8" t="str">
            <v>VALOR DO CONTRATO</v>
          </cell>
          <cell r="E8" t="str">
            <v>SEMANA 12</v>
          </cell>
          <cell r="F8" t="str">
            <v>SEMANA 13</v>
          </cell>
          <cell r="G8" t="str">
            <v>SEMANA 14</v>
          </cell>
          <cell r="H8" t="str">
            <v>SEMANA 15</v>
          </cell>
          <cell r="I8" t="str">
            <v>SEMANA 16</v>
          </cell>
        </row>
        <row r="10">
          <cell r="B10" t="str">
            <v>PROJETO DE ARQUITETURA  E INSTALAÇÕES</v>
          </cell>
          <cell r="D10" t="str">
            <v>PERCENTUAIS</v>
          </cell>
        </row>
        <row r="11">
          <cell r="A11" t="str">
            <v>%</v>
          </cell>
          <cell r="B11" t="str">
            <v>00) ADMINISTRAÇÃO DA OBRA/IMPLANTAÇÃO DA OBRA</v>
          </cell>
          <cell r="D11">
            <v>0.21414057661462474</v>
          </cell>
        </row>
        <row r="13">
          <cell r="A13" t="str">
            <v>R$</v>
          </cell>
          <cell r="D13">
            <v>13901.838333333333</v>
          </cell>
        </row>
        <row r="14">
          <cell r="A14" t="str">
            <v>%</v>
          </cell>
          <cell r="B14" t="str">
            <v>01) SERVIÇOS INCIAIS</v>
          </cell>
          <cell r="D14">
            <v>6.6836143006652179E-2</v>
          </cell>
        </row>
        <row r="16">
          <cell r="A16" t="str">
            <v>R$</v>
          </cell>
          <cell r="D16">
            <v>4338.95</v>
          </cell>
        </row>
        <row r="17">
          <cell r="A17" t="str">
            <v>%</v>
          </cell>
          <cell r="B17" t="str">
            <v>02)  PAREDES E PAINÉIS</v>
          </cell>
          <cell r="D17">
            <v>1.4343210813824584E-2</v>
          </cell>
        </row>
        <row r="19">
          <cell r="A19" t="str">
            <v>R$</v>
          </cell>
          <cell r="D19">
            <v>931.15</v>
          </cell>
        </row>
        <row r="20">
          <cell r="A20" t="str">
            <v>%</v>
          </cell>
          <cell r="B20" t="str">
            <v>03) INSTALAÇÕES HIDROSANITÁRIAS</v>
          </cell>
          <cell r="D20">
            <v>7.6646335425704412E-2</v>
          </cell>
        </row>
        <row r="22">
          <cell r="A22" t="str">
            <v>R$</v>
          </cell>
          <cell r="D22">
            <v>4975.8200000000006</v>
          </cell>
        </row>
        <row r="23">
          <cell r="A23" t="str">
            <v>%</v>
          </cell>
          <cell r="B23" t="str">
            <v>04) INSTALAÇÕES ELÉTRICAS, CABEAMENTO ESTRUTURADO E SPDA</v>
          </cell>
          <cell r="D23">
            <v>0.10576267598565646</v>
          </cell>
        </row>
        <row r="25">
          <cell r="A25" t="str">
            <v>R$</v>
          </cell>
          <cell r="D25">
            <v>6866.03</v>
          </cell>
        </row>
        <row r="26">
          <cell r="A26" t="str">
            <v>%</v>
          </cell>
          <cell r="B26" t="str">
            <v>05)  COBERTURA</v>
          </cell>
        </row>
        <row r="28">
          <cell r="A28" t="str">
            <v>R$</v>
          </cell>
        </row>
        <row r="29">
          <cell r="A29" t="str">
            <v>%</v>
          </cell>
          <cell r="B29" t="str">
            <v>06) ESQUADRIAS DE MADEIRA</v>
          </cell>
          <cell r="D29">
            <v>4.1770991239092184E-2</v>
          </cell>
        </row>
        <row r="30">
          <cell r="D30" t="str">
            <v>=</v>
          </cell>
        </row>
        <row r="31">
          <cell r="A31" t="str">
            <v>R$</v>
          </cell>
          <cell r="D31">
            <v>2711.7400000000002</v>
          </cell>
        </row>
        <row r="32">
          <cell r="A32" t="str">
            <v>%</v>
          </cell>
          <cell r="B32" t="str">
            <v>07) ESQUADRIAS DE METÁLICA</v>
          </cell>
          <cell r="D32">
            <v>7.8924243405244093E-3</v>
          </cell>
        </row>
        <row r="34">
          <cell r="A34" t="str">
            <v>R$</v>
          </cell>
          <cell r="D34">
            <v>512.37</v>
          </cell>
        </row>
        <row r="35">
          <cell r="A35" t="str">
            <v>%</v>
          </cell>
          <cell r="B35" t="str">
            <v>08) FERRAGENS</v>
          </cell>
          <cell r="D35">
            <v>1.4389884205615261E-2</v>
          </cell>
        </row>
        <row r="37">
          <cell r="A37" t="str">
            <v>R$</v>
          </cell>
          <cell r="D37">
            <v>934.18</v>
          </cell>
        </row>
        <row r="38">
          <cell r="A38" t="str">
            <v>%</v>
          </cell>
          <cell r="B38" t="str">
            <v>09) REVESTIMENTO INTERNO</v>
          </cell>
          <cell r="D38">
            <v>0.10757307985930603</v>
          </cell>
        </row>
        <row r="40">
          <cell r="A40" t="str">
            <v>R$</v>
          </cell>
          <cell r="D40">
            <v>6983.5599999999995</v>
          </cell>
        </row>
        <row r="41">
          <cell r="A41" t="str">
            <v>%</v>
          </cell>
          <cell r="B41" t="str">
            <v>10) REVESTIMENTO EXTERNO</v>
          </cell>
        </row>
        <row r="43">
          <cell r="A43" t="str">
            <v>R$</v>
          </cell>
        </row>
        <row r="44">
          <cell r="A44" t="str">
            <v>%</v>
          </cell>
          <cell r="B44" t="str">
            <v>11) PISOS</v>
          </cell>
          <cell r="D44">
            <v>8.3585421080444988E-3</v>
          </cell>
        </row>
        <row r="46">
          <cell r="A46" t="str">
            <v>R$</v>
          </cell>
          <cell r="D46">
            <v>542.63</v>
          </cell>
        </row>
        <row r="47">
          <cell r="A47" t="str">
            <v>%</v>
          </cell>
          <cell r="B47" t="str">
            <v>12) RODAPÉS / SOLEIRAS / PEITORIS / SÓCOLOS</v>
          </cell>
          <cell r="D47">
            <v>4.0386347282635437E-4</v>
          </cell>
        </row>
        <row r="49">
          <cell r="A49" t="str">
            <v>R$</v>
          </cell>
          <cell r="D49">
            <v>26.218499999999999</v>
          </cell>
        </row>
        <row r="50">
          <cell r="A50" t="str">
            <v>%</v>
          </cell>
          <cell r="B50" t="str">
            <v>13) BANCADAS, PRATELEIRAS E BANCOS</v>
          </cell>
          <cell r="D50">
            <v>1.0740955354668234E-2</v>
          </cell>
        </row>
        <row r="52">
          <cell r="A52" t="str">
            <v>R$</v>
          </cell>
          <cell r="D52">
            <v>697.2944</v>
          </cell>
        </row>
        <row r="53">
          <cell r="A53" t="str">
            <v>%</v>
          </cell>
          <cell r="B53" t="str">
            <v>14) FORRO</v>
          </cell>
          <cell r="D53">
            <v>1.2939158120187566E-3</v>
          </cell>
        </row>
        <row r="55">
          <cell r="A55" t="str">
            <v>R$</v>
          </cell>
          <cell r="D55">
            <v>84</v>
          </cell>
        </row>
        <row r="56">
          <cell r="A56" t="str">
            <v>%</v>
          </cell>
          <cell r="B56" t="str">
            <v>15) PINTURA</v>
          </cell>
          <cell r="D56">
            <v>0.21330794743763584</v>
          </cell>
        </row>
        <row r="58">
          <cell r="A58" t="str">
            <v>R$</v>
          </cell>
          <cell r="D58">
            <v>13847.784699999998</v>
          </cell>
        </row>
        <row r="59">
          <cell r="A59" t="str">
            <v>%</v>
          </cell>
          <cell r="B59" t="str">
            <v>16) ELEMENTOS DIVERSOS ( EQUIPAMENTOS ESPORTIVOS,ETC)</v>
          </cell>
          <cell r="D59">
            <v>0.11116662295199481</v>
          </cell>
        </row>
        <row r="61">
          <cell r="A61" t="str">
            <v>R$</v>
          </cell>
          <cell r="D61">
            <v>7216.85</v>
          </cell>
        </row>
        <row r="62">
          <cell r="A62" t="str">
            <v>%</v>
          </cell>
          <cell r="B62" t="str">
            <v>17) LIMPEZA/BOTA FORA</v>
          </cell>
          <cell r="D62">
            <v>5.3728313718112179E-3</v>
          </cell>
        </row>
        <row r="64">
          <cell r="A64" t="str">
            <v>R$</v>
          </cell>
          <cell r="D64">
            <v>348.8</v>
          </cell>
        </row>
        <row r="65">
          <cell r="B65" t="str">
            <v>TOTAL GERAL</v>
          </cell>
          <cell r="D65">
            <v>64919.215933333333</v>
          </cell>
        </row>
        <row r="66">
          <cell r="B66" t="str">
            <v>PERCENTUAL SIMPLES</v>
          </cell>
          <cell r="D66">
            <v>100</v>
          </cell>
        </row>
        <row r="67">
          <cell r="B67" t="str">
            <v>PERCENTUAL ACUMULADO</v>
          </cell>
          <cell r="D67">
            <v>100</v>
          </cell>
        </row>
        <row r="68">
          <cell r="B68" t="str">
            <v>VALOR TOTAL SIMPLES</v>
          </cell>
          <cell r="D68">
            <v>64919.215933333333</v>
          </cell>
        </row>
        <row r="69">
          <cell r="B69" t="str">
            <v>VALOR TOTAL ACUMULADO</v>
          </cell>
          <cell r="D69">
            <v>64919.215933333333</v>
          </cell>
        </row>
      </sheetData>
      <sheetData sheetId="12"/>
      <sheetData sheetId="13">
        <row r="1">
          <cell r="B1" t="str">
            <v>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 TERCEIRO PAVIMENTO</v>
          </cell>
        </row>
        <row r="8">
          <cell r="A8" t="str">
            <v>ITEM</v>
          </cell>
          <cell r="B8" t="str">
            <v>DESCRIÇÃO</v>
          </cell>
          <cell r="D8" t="str">
            <v>VALOR DO CONTRATO</v>
          </cell>
          <cell r="E8" t="str">
            <v>SEMANA 7</v>
          </cell>
          <cell r="F8" t="str">
            <v>SEMANA 8</v>
          </cell>
          <cell r="G8" t="str">
            <v>SEMANA 9</v>
          </cell>
          <cell r="H8" t="str">
            <v>SEMANA 10</v>
          </cell>
          <cell r="I8" t="str">
            <v>SEMANA 11</v>
          </cell>
        </row>
        <row r="10">
          <cell r="B10" t="str">
            <v>PROJETO DE ARQUITETURA  E INSTALAÇÕES</v>
          </cell>
          <cell r="D10" t="str">
            <v>PERCENTUAIS</v>
          </cell>
        </row>
        <row r="11">
          <cell r="A11" t="str">
            <v>%</v>
          </cell>
          <cell r="B11" t="str">
            <v>00) ADMINISTRAÇÃO DA OBRA/IMPLANTAÇÃO DA OBRA</v>
          </cell>
          <cell r="D11">
            <v>0.21320862232607279</v>
          </cell>
        </row>
        <row r="13">
          <cell r="A13" t="str">
            <v>R$</v>
          </cell>
          <cell r="D13">
            <v>13901.838333333333</v>
          </cell>
        </row>
        <row r="14">
          <cell r="A14" t="str">
            <v>%</v>
          </cell>
          <cell r="B14" t="str">
            <v>01) SERVIÇOS INCIAIS</v>
          </cell>
          <cell r="D14">
            <v>7.6756303369004505E-2</v>
          </cell>
        </row>
        <row r="16">
          <cell r="A16" t="str">
            <v>R$</v>
          </cell>
          <cell r="D16">
            <v>5004.7399999999989</v>
          </cell>
        </row>
        <row r="17">
          <cell r="A17" t="str">
            <v>%</v>
          </cell>
          <cell r="B17" t="str">
            <v>02)  PAREDES E PAINÉIS</v>
          </cell>
          <cell r="D17">
            <v>1.7039097544120977E-3</v>
          </cell>
        </row>
        <row r="19">
          <cell r="A19" t="str">
            <v>R$</v>
          </cell>
          <cell r="D19">
            <v>111.1</v>
          </cell>
        </row>
        <row r="20">
          <cell r="A20" t="str">
            <v>%</v>
          </cell>
          <cell r="B20" t="str">
            <v>03) INSTALAÇÕES HIDROSANITÁRIAS</v>
          </cell>
          <cell r="D20">
            <v>7.2365093280046186E-2</v>
          </cell>
        </row>
        <row r="22">
          <cell r="A22" t="str">
            <v>R$</v>
          </cell>
          <cell r="D22">
            <v>4718.42</v>
          </cell>
        </row>
        <row r="23">
          <cell r="A23" t="str">
            <v>%</v>
          </cell>
          <cell r="B23" t="str">
            <v>04) INSTALAÇÕES ELÉTRICAS, CABEAMENTO ESTRUTURADO E SPDA</v>
          </cell>
          <cell r="D23">
            <v>0.10530238965874074</v>
          </cell>
        </row>
        <row r="25">
          <cell r="A25" t="str">
            <v>R$</v>
          </cell>
          <cell r="D25">
            <v>6866.03</v>
          </cell>
        </row>
        <row r="26">
          <cell r="A26" t="str">
            <v>%</v>
          </cell>
          <cell r="B26" t="str">
            <v>05)  COBERTURA</v>
          </cell>
        </row>
        <row r="28">
          <cell r="A28" t="str">
            <v>R$</v>
          </cell>
        </row>
        <row r="29">
          <cell r="A29" t="str">
            <v>%</v>
          </cell>
          <cell r="B29" t="str">
            <v>06) ESQUADRIAS DE MADEIRA</v>
          </cell>
          <cell r="D29">
            <v>4.1589201056970858E-2</v>
          </cell>
        </row>
        <row r="30">
          <cell r="D30" t="str">
            <v>=</v>
          </cell>
        </row>
        <row r="31">
          <cell r="A31" t="str">
            <v>R$</v>
          </cell>
          <cell r="D31">
            <v>2711.7400000000002</v>
          </cell>
        </row>
        <row r="32">
          <cell r="A32" t="str">
            <v>%</v>
          </cell>
          <cell r="B32" t="str">
            <v>07) ESQUADRIAS DE METÁLICA</v>
          </cell>
          <cell r="D32">
            <v>7.8580759754106801E-3</v>
          </cell>
        </row>
        <row r="34">
          <cell r="A34" t="str">
            <v>R$</v>
          </cell>
          <cell r="D34">
            <v>512.37</v>
          </cell>
        </row>
        <row r="35">
          <cell r="A35" t="str">
            <v>%</v>
          </cell>
          <cell r="B35" t="str">
            <v>08) FERRAGENS</v>
          </cell>
          <cell r="D35">
            <v>1.4327258455235765E-2</v>
          </cell>
        </row>
        <row r="37">
          <cell r="A37" t="str">
            <v>R$</v>
          </cell>
          <cell r="D37">
            <v>934.18</v>
          </cell>
        </row>
        <row r="38">
          <cell r="A38" t="str">
            <v>%</v>
          </cell>
          <cell r="B38" t="str">
            <v>09) REVESTIMENTO INTERNO</v>
          </cell>
          <cell r="D38">
            <v>0.10710491453215255</v>
          </cell>
        </row>
        <row r="40">
          <cell r="A40" t="str">
            <v>R$</v>
          </cell>
          <cell r="D40">
            <v>6983.5599999999995</v>
          </cell>
        </row>
        <row r="41">
          <cell r="A41" t="str">
            <v>%</v>
          </cell>
          <cell r="B41" t="str">
            <v>10) REVESTIMENTO EXTERNO</v>
          </cell>
        </row>
        <row r="43">
          <cell r="A43" t="str">
            <v>R$</v>
          </cell>
        </row>
        <row r="44">
          <cell r="A44" t="str">
            <v>%</v>
          </cell>
          <cell r="B44" t="str">
            <v>11) PISOS</v>
          </cell>
          <cell r="D44">
            <v>8.3221651668464146E-3</v>
          </cell>
        </row>
        <row r="46">
          <cell r="A46" t="str">
            <v>R$</v>
          </cell>
          <cell r="D46">
            <v>542.63</v>
          </cell>
        </row>
        <row r="47">
          <cell r="A47" t="str">
            <v>%</v>
          </cell>
          <cell r="B47" t="str">
            <v>12) RODAPÉS / SOLEIRAS / PEITORIS / SÓCOLOS</v>
          </cell>
          <cell r="D47">
            <v>4.0210583164764706E-4</v>
          </cell>
        </row>
        <row r="49">
          <cell r="A49" t="str">
            <v>R$</v>
          </cell>
          <cell r="D49">
            <v>26.218499999999999</v>
          </cell>
        </row>
        <row r="50">
          <cell r="A50" t="str">
            <v>%</v>
          </cell>
          <cell r="B50" t="str">
            <v>13) BANCADAS, PRATELEIRAS E BANCOS</v>
          </cell>
          <cell r="D50">
            <v>5.3471049948556754E-3</v>
          </cell>
        </row>
        <row r="52">
          <cell r="A52" t="str">
            <v>R$</v>
          </cell>
          <cell r="D52">
            <v>348.6472</v>
          </cell>
        </row>
        <row r="53">
          <cell r="A53" t="str">
            <v>%</v>
          </cell>
          <cell r="B53" t="str">
            <v>14) FORRO</v>
          </cell>
          <cell r="D53">
            <v>1.2882846027958256E-3</v>
          </cell>
        </row>
        <row r="55">
          <cell r="A55" t="str">
            <v>R$</v>
          </cell>
          <cell r="D55">
            <v>84</v>
          </cell>
        </row>
        <row r="56">
          <cell r="A56" t="str">
            <v>%</v>
          </cell>
          <cell r="B56" t="str">
            <v>15) PINTURA</v>
          </cell>
          <cell r="D56">
            <v>0.21317221857278687</v>
          </cell>
        </row>
        <row r="58">
          <cell r="A58" t="str">
            <v>R$</v>
          </cell>
          <cell r="D58">
            <v>13899.464699999999</v>
          </cell>
        </row>
        <row r="59">
          <cell r="A59" t="str">
            <v>%</v>
          </cell>
          <cell r="B59" t="str">
            <v>16) ELEMENTOS DIVERSOS ( EQUIPAMENTOS ESPORTIVOS,ETC)</v>
          </cell>
          <cell r="D59">
            <v>0.12590290397712639</v>
          </cell>
        </row>
        <row r="61">
          <cell r="A61" t="str">
            <v>R$</v>
          </cell>
          <cell r="D61">
            <v>8209.244999999999</v>
          </cell>
        </row>
        <row r="62">
          <cell r="A62" t="str">
            <v>%</v>
          </cell>
          <cell r="B62" t="str">
            <v>17) LIMPEZA/BOTA FORA</v>
          </cell>
          <cell r="D62">
            <v>5.3494484458950472E-3</v>
          </cell>
        </row>
        <row r="64">
          <cell r="A64" t="str">
            <v>R$</v>
          </cell>
          <cell r="D64">
            <v>348.8</v>
          </cell>
        </row>
        <row r="65">
          <cell r="B65" t="str">
            <v>TOTAL GERAL</v>
          </cell>
          <cell r="D65">
            <v>65202.983733333327</v>
          </cell>
        </row>
        <row r="66">
          <cell r="B66" t="str">
            <v>PERCENTUAL SIMPLES</v>
          </cell>
          <cell r="D66">
            <v>100</v>
          </cell>
        </row>
        <row r="67">
          <cell r="B67" t="str">
            <v>PERCENTUAL ACUMULADO</v>
          </cell>
          <cell r="D67">
            <v>100</v>
          </cell>
        </row>
        <row r="68">
          <cell r="B68" t="str">
            <v>VALOR TOTAL SIMPLES</v>
          </cell>
          <cell r="D68">
            <v>65202.983733333327</v>
          </cell>
        </row>
        <row r="69">
          <cell r="B69" t="str">
            <v>VALOR TOTAL ACUMULADO</v>
          </cell>
          <cell r="D69">
            <v>65202.983733333327</v>
          </cell>
        </row>
      </sheetData>
      <sheetData sheetId="14"/>
      <sheetData sheetId="15">
        <row r="1">
          <cell r="B1" t="str">
            <v>ORÇAMENTO DETALHADO DO CUSTO TOTAL DA OBRA</v>
          </cell>
        </row>
        <row r="2">
          <cell r="B2" t="str">
            <v>Unidade : DELEGACIA FEDERAL DO BRASIL EM CONTAGEM-MG</v>
          </cell>
        </row>
        <row r="3">
          <cell r="B3" t="str">
            <v>Obra     :  REFORMA  DA DELEGACIA FEDRAL DO BRASIL EM CONTAGEM - MG -</v>
          </cell>
        </row>
        <row r="4">
          <cell r="B4" t="str">
            <v>Cronograma Físico Financeiro</v>
          </cell>
        </row>
        <row r="5">
          <cell r="B5" t="str">
            <v>Endereço:  Av. José Faria da Rocha, 5531 - Cep.: 32.310-210 - Jardim Eldorado - Contagem - MG</v>
          </cell>
        </row>
        <row r="6">
          <cell r="A6" t="str">
            <v>CRONOGRAMA  - FÍSICO FINANCEIRO</v>
          </cell>
        </row>
        <row r="7">
          <cell r="A7" t="str">
            <v>OBRA: TERCEIRO PAVIMENTO</v>
          </cell>
        </row>
        <row r="8">
          <cell r="A8" t="str">
            <v>ITEM</v>
          </cell>
          <cell r="B8" t="str">
            <v>DESCRIÇÃO</v>
          </cell>
          <cell r="D8" t="str">
            <v>VALOR DO CONTRATO</v>
          </cell>
          <cell r="E8" t="str">
            <v>SEMANA 1</v>
          </cell>
          <cell r="F8" t="str">
            <v>SEMANA 2</v>
          </cell>
          <cell r="G8" t="str">
            <v>SEMANA 3</v>
          </cell>
          <cell r="H8" t="str">
            <v>SEMANA 4</v>
          </cell>
          <cell r="I8" t="str">
            <v>SEMANA 5</v>
          </cell>
          <cell r="J8" t="str">
            <v>SEMANA 6</v>
          </cell>
        </row>
        <row r="10">
          <cell r="B10" t="str">
            <v>PROJETO DE ARQUITETURA  E INSTALAÇÕES</v>
          </cell>
          <cell r="D10" t="str">
            <v>PERCENTUAIS</v>
          </cell>
        </row>
        <row r="11">
          <cell r="A11" t="str">
            <v>%</v>
          </cell>
          <cell r="B11" t="str">
            <v>00) ADMINISTRAÇÃO DA OBRA/IMPLANTAÇÃO DA OBRA</v>
          </cell>
          <cell r="D11">
            <v>0.20376816462777522</v>
          </cell>
        </row>
        <row r="13">
          <cell r="A13" t="str">
            <v>R$</v>
          </cell>
          <cell r="D13">
            <v>13901.838333333333</v>
          </cell>
        </row>
        <row r="14">
          <cell r="A14" t="str">
            <v>%</v>
          </cell>
          <cell r="B14" t="str">
            <v>01) SERVIÇOS INCIAIS</v>
          </cell>
          <cell r="D14">
            <v>6.6494098212474526E-2</v>
          </cell>
        </row>
        <row r="16">
          <cell r="A16" t="str">
            <v>R$</v>
          </cell>
          <cell r="D16">
            <v>4536.4800000000005</v>
          </cell>
        </row>
        <row r="17">
          <cell r="A17" t="str">
            <v>%</v>
          </cell>
          <cell r="B17" t="str">
            <v>02)  PAREDES E PAINÉIS</v>
          </cell>
          <cell r="D17">
            <v>4.5506700585999918E-3</v>
          </cell>
        </row>
        <row r="19">
          <cell r="A19" t="str">
            <v>R$</v>
          </cell>
          <cell r="D19">
            <v>310.464</v>
          </cell>
        </row>
        <row r="20">
          <cell r="A20" t="str">
            <v>%</v>
          </cell>
          <cell r="B20" t="str">
            <v>03) INSTALAÇÕES HIDROSANITÁRIAS</v>
          </cell>
          <cell r="D20">
            <v>7.2933786496930442E-2</v>
          </cell>
        </row>
        <row r="22">
          <cell r="A22" t="str">
            <v>R$</v>
          </cell>
          <cell r="D22">
            <v>4975.8200000000006</v>
          </cell>
        </row>
        <row r="23">
          <cell r="A23" t="str">
            <v>%</v>
          </cell>
          <cell r="B23" t="str">
            <v>04) INSTALAÇÕES ELÉTRICAS, CABEAMENTO ESTRUTURADO E SPDA</v>
          </cell>
          <cell r="D23">
            <v>0.12355878897223968</v>
          </cell>
        </row>
        <row r="25">
          <cell r="A25" t="str">
            <v>R$</v>
          </cell>
          <cell r="D25">
            <v>8429.65</v>
          </cell>
        </row>
        <row r="26">
          <cell r="A26" t="str">
            <v>%</v>
          </cell>
          <cell r="B26" t="str">
            <v>05)  COBERTURA</v>
          </cell>
        </row>
        <row r="28">
          <cell r="A28" t="str">
            <v>R$</v>
          </cell>
        </row>
        <row r="29">
          <cell r="A29" t="str">
            <v>%</v>
          </cell>
          <cell r="B29" t="str">
            <v>06) ESQUADRIAS DE MADEIRA</v>
          </cell>
          <cell r="D29">
            <v>3.9747713179975594E-2</v>
          </cell>
        </row>
        <row r="30">
          <cell r="D30" t="str">
            <v>=</v>
          </cell>
        </row>
        <row r="31">
          <cell r="A31" t="str">
            <v>R$</v>
          </cell>
          <cell r="D31">
            <v>2711.7400000000002</v>
          </cell>
        </row>
        <row r="32">
          <cell r="A32" t="str">
            <v>%</v>
          </cell>
          <cell r="B32" t="str">
            <v>07) ESQUADRIAS DE METÁLICA</v>
          </cell>
          <cell r="D32">
            <v>7.5101358544787085E-3</v>
          </cell>
        </row>
        <row r="34">
          <cell r="A34" t="str">
            <v>R$</v>
          </cell>
          <cell r="D34">
            <v>512.37</v>
          </cell>
        </row>
        <row r="35">
          <cell r="A35" t="str">
            <v>%</v>
          </cell>
          <cell r="B35" t="str">
            <v>08) FERRAGENS</v>
          </cell>
          <cell r="D35">
            <v>1.8767351221495109E-2</v>
          </cell>
        </row>
        <row r="37">
          <cell r="A37" t="str">
            <v>R$</v>
          </cell>
          <cell r="D37">
            <v>1280.3799999999999</v>
          </cell>
        </row>
        <row r="38">
          <cell r="A38" t="str">
            <v>%</v>
          </cell>
          <cell r="B38" t="str">
            <v>09) REVESTIMENTO INTERNO</v>
          </cell>
          <cell r="D38">
            <v>0.10236251995218948</v>
          </cell>
        </row>
        <row r="40">
          <cell r="A40" t="str">
            <v>R$</v>
          </cell>
          <cell r="D40">
            <v>6983.5599999999995</v>
          </cell>
        </row>
        <row r="41">
          <cell r="A41" t="str">
            <v>%</v>
          </cell>
          <cell r="B41" t="str">
            <v>10) REVESTIMENTO EXTERNO</v>
          </cell>
        </row>
        <row r="43">
          <cell r="A43" t="str">
            <v>R$</v>
          </cell>
        </row>
        <row r="44">
          <cell r="A44" t="str">
            <v>%</v>
          </cell>
          <cell r="B44" t="str">
            <v>11) PISOS</v>
          </cell>
          <cell r="D44">
            <v>5.8935445564119665E-3</v>
          </cell>
        </row>
        <row r="46">
          <cell r="A46" t="str">
            <v>R$</v>
          </cell>
          <cell r="D46">
            <v>402.08000000000004</v>
          </cell>
        </row>
        <row r="47">
          <cell r="A47" t="str">
            <v>%</v>
          </cell>
          <cell r="B47" t="str">
            <v>12) RODAPÉS / SOLEIRAS / PEITORIS / SÓCOLOS</v>
          </cell>
          <cell r="D47">
            <v>3.8430137771659154E-4</v>
          </cell>
        </row>
        <row r="49">
          <cell r="A49" t="str">
            <v>R$</v>
          </cell>
          <cell r="D49">
            <v>26.218499999999999</v>
          </cell>
        </row>
        <row r="50">
          <cell r="A50" t="str">
            <v>%</v>
          </cell>
          <cell r="B50" t="str">
            <v>13) BANCADAS, PRATELEIRAS E BANCOS</v>
          </cell>
          <cell r="D50">
            <v>1.022069144283861E-2</v>
          </cell>
        </row>
        <row r="52">
          <cell r="A52" t="str">
            <v>R$</v>
          </cell>
          <cell r="D52">
            <v>697.2944</v>
          </cell>
        </row>
        <row r="53">
          <cell r="A53" t="str">
            <v>%</v>
          </cell>
          <cell r="B53" t="str">
            <v>14) FORRO</v>
          </cell>
          <cell r="D53">
            <v>0</v>
          </cell>
        </row>
        <row r="55">
          <cell r="A55" t="str">
            <v>R$</v>
          </cell>
        </row>
        <row r="56">
          <cell r="A56" t="str">
            <v>%</v>
          </cell>
          <cell r="B56" t="str">
            <v>15) PINTURA</v>
          </cell>
          <cell r="D56">
            <v>0.20492650479162655</v>
          </cell>
        </row>
        <row r="58">
          <cell r="A58" t="str">
            <v>R$</v>
          </cell>
          <cell r="D58">
            <v>13980.864699999998</v>
          </cell>
        </row>
        <row r="59">
          <cell r="A59" t="str">
            <v>%</v>
          </cell>
          <cell r="B59" t="str">
            <v>16) ELEMENTOS DIVERSOS ( EQUIPAMENTOS ESPORTIVOS,ETC)</v>
          </cell>
          <cell r="D59">
            <v>9.4528743369981044E-2</v>
          </cell>
        </row>
        <row r="61">
          <cell r="A61" t="str">
            <v>R$</v>
          </cell>
          <cell r="D61">
            <v>6449.1100000000006</v>
          </cell>
        </row>
        <row r="62">
          <cell r="A62" t="str">
            <v>%</v>
          </cell>
          <cell r="B62" t="str">
            <v>17) LIMPEZA/BOTA FORA</v>
          </cell>
          <cell r="D62">
            <v>5.1125854090641014E-3</v>
          </cell>
        </row>
        <row r="64">
          <cell r="A64" t="str">
            <v>R$</v>
          </cell>
          <cell r="D64">
            <v>348.8</v>
          </cell>
        </row>
        <row r="65">
          <cell r="A65" t="str">
            <v>%</v>
          </cell>
          <cell r="B65" t="str">
            <v>18) ANEXO ( PLANILHA ANEXA)</v>
          </cell>
          <cell r="D65">
            <v>3.9240400476202537E-2</v>
          </cell>
        </row>
        <row r="67">
          <cell r="A67" t="str">
            <v>R$</v>
          </cell>
          <cell r="D67">
            <v>2677.1291999999989</v>
          </cell>
        </row>
        <row r="68">
          <cell r="B68" t="str">
            <v>TOTAL GERAL</v>
          </cell>
          <cell r="D68">
            <v>68223.799133333319</v>
          </cell>
        </row>
        <row r="69">
          <cell r="B69" t="str">
            <v>PERCENTUAL SIMPLES</v>
          </cell>
          <cell r="D69">
            <v>100</v>
          </cell>
        </row>
        <row r="70">
          <cell r="B70" t="str">
            <v>PERCENTUAL ACUMULADO</v>
          </cell>
          <cell r="D70">
            <v>100</v>
          </cell>
        </row>
        <row r="71">
          <cell r="B71" t="str">
            <v>VALOR TOTAL SIMPLES</v>
          </cell>
          <cell r="D71">
            <v>68223.799133333319</v>
          </cell>
        </row>
        <row r="72">
          <cell r="B72" t="str">
            <v>VALOR TOTAL ACUMULADO</v>
          </cell>
          <cell r="D72">
            <v>68223.799133333319</v>
          </cell>
        </row>
      </sheetData>
      <sheetData sheetId="16"/>
      <sheetData sheetId="1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1:K40"/>
  <sheetViews>
    <sheetView showGridLines="0" view="pageBreakPreview" zoomScale="60" zoomScaleNormal="50" workbookViewId="0">
      <selection activeCell="N32" sqref="N32"/>
    </sheetView>
  </sheetViews>
  <sheetFormatPr defaultColWidth="8.85546875" defaultRowHeight="12.75"/>
  <cols>
    <col min="1" max="7" width="8.85546875" style="117"/>
    <col min="8" max="8" width="13.7109375" style="117" customWidth="1"/>
    <col min="9" max="10" width="8.85546875" style="117"/>
    <col min="11" max="11" width="12" style="117" customWidth="1"/>
    <col min="12" max="16384" width="8.85546875" style="117"/>
  </cols>
  <sheetData>
    <row r="11" spans="1:11" ht="88.5" customHeight="1">
      <c r="A11" s="193" t="s">
        <v>722</v>
      </c>
      <c r="B11" s="193"/>
      <c r="C11" s="193"/>
      <c r="D11" s="193"/>
      <c r="E11" s="193"/>
      <c r="F11" s="193"/>
      <c r="G11" s="193"/>
      <c r="H11" s="193"/>
      <c r="I11" s="193"/>
      <c r="J11" s="193"/>
      <c r="K11" s="193"/>
    </row>
    <row r="12" spans="1:11" ht="86.25" customHeight="1">
      <c r="A12" s="194"/>
      <c r="B12" s="194"/>
      <c r="C12" s="194"/>
      <c r="D12" s="194"/>
      <c r="E12" s="194"/>
      <c r="F12" s="194"/>
      <c r="G12" s="194"/>
      <c r="H12" s="194"/>
      <c r="I12" s="194"/>
      <c r="J12" s="194"/>
      <c r="K12" s="194"/>
    </row>
    <row r="13" spans="1:11" ht="47.25" customHeight="1">
      <c r="A13" s="195" t="s">
        <v>723</v>
      </c>
      <c r="B13" s="196"/>
      <c r="C13" s="196"/>
      <c r="D13" s="196"/>
      <c r="E13" s="196"/>
      <c r="F13" s="196"/>
      <c r="G13" s="196"/>
      <c r="H13" s="196"/>
      <c r="I13" s="196"/>
      <c r="J13" s="196"/>
      <c r="K13" s="118"/>
    </row>
    <row r="14" spans="1:11" ht="25.5">
      <c r="A14" s="197"/>
      <c r="B14" s="197"/>
      <c r="C14" s="197"/>
      <c r="D14" s="197"/>
      <c r="E14" s="197"/>
      <c r="F14" s="197"/>
      <c r="G14" s="197"/>
      <c r="H14" s="197"/>
      <c r="I14" s="197"/>
      <c r="J14" s="197"/>
      <c r="K14" s="197"/>
    </row>
    <row r="15" spans="1:11" ht="27">
      <c r="A15" s="198" t="s">
        <v>724</v>
      </c>
      <c r="B15" s="198"/>
      <c r="C15" s="198"/>
      <c r="D15" s="198"/>
      <c r="E15" s="198"/>
      <c r="F15" s="198"/>
      <c r="G15" s="198"/>
      <c r="H15" s="198"/>
      <c r="I15" s="198"/>
      <c r="J15" s="198"/>
      <c r="K15" s="198"/>
    </row>
    <row r="16" spans="1:11" ht="25.5">
      <c r="A16" s="119"/>
      <c r="B16" s="119"/>
      <c r="C16" s="119"/>
      <c r="D16" s="119"/>
      <c r="E16" s="119"/>
      <c r="F16" s="119"/>
      <c r="G16" s="119"/>
      <c r="H16" s="119"/>
      <c r="I16" s="119"/>
      <c r="J16" s="119"/>
      <c r="K16" s="119"/>
    </row>
    <row r="17" spans="1:11" ht="25.5">
      <c r="A17" s="120"/>
      <c r="B17" s="119"/>
      <c r="C17" s="119"/>
      <c r="D17" s="119"/>
      <c r="E17" s="119"/>
      <c r="F17" s="119"/>
      <c r="G17" s="119"/>
      <c r="H17" s="119"/>
      <c r="I17" s="119"/>
      <c r="J17" s="119"/>
      <c r="K17" s="119"/>
    </row>
    <row r="18" spans="1:11" ht="25.5">
      <c r="A18" s="121"/>
      <c r="B18" s="119"/>
      <c r="C18" s="119"/>
      <c r="D18" s="119"/>
      <c r="E18" s="119"/>
      <c r="F18" s="119"/>
      <c r="G18" s="119"/>
      <c r="H18" s="119"/>
      <c r="I18" s="119"/>
      <c r="J18" s="119"/>
      <c r="K18" s="119"/>
    </row>
    <row r="19" spans="1:11" ht="25.5">
      <c r="A19" s="121" t="s">
        <v>725</v>
      </c>
      <c r="B19" s="122"/>
      <c r="C19" s="122"/>
      <c r="D19" s="122"/>
      <c r="E19" s="122"/>
      <c r="F19" s="122"/>
      <c r="G19" s="122"/>
      <c r="H19" s="122"/>
      <c r="I19" s="122"/>
      <c r="J19" s="122"/>
      <c r="K19" s="119"/>
    </row>
    <row r="20" spans="1:11" ht="25.5">
      <c r="A20" s="121" t="s">
        <v>726</v>
      </c>
      <c r="B20" s="122"/>
      <c r="C20" s="122"/>
      <c r="D20" s="122"/>
      <c r="E20" s="122"/>
      <c r="F20" s="122"/>
      <c r="G20" s="122"/>
      <c r="H20" s="122"/>
      <c r="I20" s="122"/>
      <c r="J20" s="122"/>
      <c r="K20" s="119"/>
    </row>
    <row r="21" spans="1:11" ht="25.5">
      <c r="A21" s="121"/>
      <c r="B21" s="122"/>
      <c r="C21" s="122"/>
      <c r="D21" s="122"/>
      <c r="E21" s="122"/>
      <c r="F21" s="122"/>
      <c r="G21" s="122"/>
      <c r="H21" s="122"/>
      <c r="I21" s="122"/>
      <c r="J21" s="122"/>
      <c r="K21" s="119"/>
    </row>
    <row r="22" spans="1:11" ht="25.5">
      <c r="A22" s="121"/>
      <c r="B22" s="122"/>
      <c r="C22" s="122"/>
      <c r="D22" s="122"/>
      <c r="E22" s="122"/>
      <c r="F22" s="122"/>
      <c r="G22" s="122"/>
      <c r="H22" s="122"/>
      <c r="I22" s="122"/>
      <c r="J22" s="122"/>
      <c r="K22" s="119"/>
    </row>
    <row r="23" spans="1:11" ht="22.5" customHeight="1">
      <c r="A23" s="199" t="s">
        <v>729</v>
      </c>
      <c r="B23" s="200"/>
      <c r="C23" s="200"/>
      <c r="D23" s="200"/>
      <c r="E23" s="200"/>
      <c r="F23" s="200"/>
      <c r="G23" s="200"/>
      <c r="H23" s="200"/>
      <c r="I23" s="200"/>
      <c r="J23" s="200"/>
      <c r="K23" s="200"/>
    </row>
    <row r="24" spans="1:11">
      <c r="A24" s="200"/>
      <c r="B24" s="200"/>
      <c r="C24" s="200"/>
      <c r="D24" s="200"/>
      <c r="E24" s="200"/>
      <c r="F24" s="200"/>
      <c r="G24" s="200"/>
      <c r="H24" s="200"/>
      <c r="I24" s="200"/>
      <c r="J24" s="200"/>
      <c r="K24" s="200"/>
    </row>
    <row r="25" spans="1:11">
      <c r="A25" s="200"/>
      <c r="B25" s="200"/>
      <c r="C25" s="200"/>
      <c r="D25" s="200"/>
      <c r="E25" s="200"/>
      <c r="F25" s="200"/>
      <c r="G25" s="200"/>
      <c r="H25" s="200"/>
      <c r="I25" s="200"/>
      <c r="J25" s="200"/>
      <c r="K25" s="200"/>
    </row>
    <row r="26" spans="1:11">
      <c r="A26" s="200"/>
      <c r="B26" s="200"/>
      <c r="C26" s="200"/>
      <c r="D26" s="200"/>
      <c r="E26" s="200"/>
      <c r="F26" s="200"/>
      <c r="G26" s="200"/>
      <c r="H26" s="200"/>
      <c r="I26" s="200"/>
      <c r="J26" s="200"/>
      <c r="K26" s="200"/>
    </row>
    <row r="27" spans="1:11" ht="25.5">
      <c r="A27" s="121"/>
      <c r="B27" s="122"/>
      <c r="C27" s="122"/>
      <c r="D27" s="122"/>
      <c r="E27" s="122"/>
      <c r="F27" s="122"/>
      <c r="G27" s="122"/>
      <c r="H27" s="122"/>
      <c r="I27" s="122"/>
      <c r="J27" s="122"/>
      <c r="K27" s="119"/>
    </row>
    <row r="28" spans="1:11" ht="25.5">
      <c r="A28" s="121"/>
      <c r="B28" s="122"/>
      <c r="C28" s="122"/>
      <c r="D28" s="122"/>
      <c r="E28" s="122"/>
      <c r="F28" s="122"/>
      <c r="G28" s="122"/>
      <c r="H28" s="122"/>
      <c r="I28" s="122"/>
      <c r="J28" s="122"/>
      <c r="K28" s="119"/>
    </row>
    <row r="29" spans="1:11" ht="27.6" customHeight="1">
      <c r="A29" s="121"/>
      <c r="B29" s="122"/>
      <c r="C29" s="192" t="s">
        <v>728</v>
      </c>
      <c r="D29" s="192"/>
      <c r="E29" s="192"/>
      <c r="F29" s="192"/>
      <c r="G29" s="192"/>
      <c r="H29" s="192"/>
      <c r="I29" s="192"/>
      <c r="J29" s="122"/>
      <c r="K29" s="119"/>
    </row>
    <row r="30" spans="1:11" ht="21" customHeight="1">
      <c r="A30" s="121"/>
      <c r="B30" s="123"/>
      <c r="C30" s="192"/>
      <c r="D30" s="192"/>
      <c r="E30" s="192"/>
      <c r="F30" s="192"/>
      <c r="G30" s="192"/>
      <c r="H30" s="192"/>
      <c r="I30" s="192"/>
      <c r="J30" s="123"/>
    </row>
    <row r="31" spans="1:11" ht="13.15" customHeight="1">
      <c r="C31" s="124"/>
      <c r="D31" s="124"/>
      <c r="E31" s="124"/>
      <c r="F31" s="124"/>
      <c r="G31" s="124"/>
      <c r="H31" s="124"/>
      <c r="I31" s="124"/>
    </row>
    <row r="32" spans="1:11" ht="20.25">
      <c r="F32" s="125"/>
    </row>
    <row r="36" spans="4:5">
      <c r="D36" s="126"/>
      <c r="E36" s="126"/>
    </row>
    <row r="37" spans="4:5">
      <c r="D37" s="126"/>
      <c r="E37" s="126"/>
    </row>
    <row r="38" spans="4:5">
      <c r="D38" s="126"/>
      <c r="E38" s="126"/>
    </row>
    <row r="39" spans="4:5">
      <c r="D39" s="126"/>
      <c r="E39" s="126"/>
    </row>
    <row r="40" spans="4:5">
      <c r="D40" s="126"/>
      <c r="E40" s="126"/>
    </row>
  </sheetData>
  <mergeCells count="7">
    <mergeCell ref="C29:I30"/>
    <mergeCell ref="A11:K11"/>
    <mergeCell ref="A12:K12"/>
    <mergeCell ref="A13:J13"/>
    <mergeCell ref="A14:K14"/>
    <mergeCell ref="A15:K15"/>
    <mergeCell ref="A23:K26"/>
  </mergeCells>
  <pageMargins left="0.62992125984251968" right="0.23622047244094491" top="0.43307086614173229" bottom="0.19685039370078741" header="0.27559055118110237" footer="0.1574803149606299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dimension ref="A1:I324"/>
  <sheetViews>
    <sheetView showGridLines="0" view="pageBreakPreview" zoomScaleSheetLayoutView="100" workbookViewId="0">
      <selection sqref="A1:H1"/>
    </sheetView>
  </sheetViews>
  <sheetFormatPr defaultRowHeight="15"/>
  <cols>
    <col min="1" max="1" width="10.85546875" customWidth="1"/>
    <col min="2" max="2" width="13.7109375" customWidth="1"/>
    <col min="3" max="3" width="9" customWidth="1"/>
    <col min="4" max="4" width="65.28515625" customWidth="1"/>
    <col min="6" max="6" width="9.28515625" customWidth="1"/>
    <col min="7" max="7" width="10.42578125" customWidth="1"/>
    <col min="8" max="8" width="12.7109375" style="175" bestFit="1" customWidth="1"/>
    <col min="9" max="9" width="10.5703125" bestFit="1" customWidth="1"/>
  </cols>
  <sheetData>
    <row r="1" spans="1:9" ht="32.25" customHeight="1" thickBot="1">
      <c r="A1" s="202" t="s">
        <v>817</v>
      </c>
      <c r="B1" s="203"/>
      <c r="C1" s="203"/>
      <c r="D1" s="203"/>
      <c r="E1" s="203"/>
      <c r="F1" s="203"/>
      <c r="G1" s="203"/>
      <c r="H1" s="204"/>
    </row>
    <row r="2" spans="1:9" ht="29.25" customHeight="1">
      <c r="A2" s="134"/>
      <c r="B2" s="135" t="s">
        <v>815</v>
      </c>
      <c r="C2" s="201"/>
      <c r="D2" s="201"/>
      <c r="E2" s="201"/>
      <c r="F2" s="201"/>
      <c r="G2" s="135" t="s">
        <v>720</v>
      </c>
      <c r="H2" s="164"/>
    </row>
    <row r="3" spans="1:9" ht="15.75" customHeight="1">
      <c r="A3" s="136"/>
      <c r="B3" s="128" t="s">
        <v>681</v>
      </c>
      <c r="C3" s="4"/>
      <c r="D3" s="5"/>
      <c r="E3" s="214"/>
      <c r="F3" s="215"/>
      <c r="G3" s="215"/>
      <c r="H3" s="163"/>
    </row>
    <row r="4" spans="1:9" ht="15" customHeight="1">
      <c r="A4" s="137" t="s">
        <v>626</v>
      </c>
      <c r="B4" s="205" t="s">
        <v>678</v>
      </c>
      <c r="C4" s="206"/>
      <c r="D4" s="206"/>
      <c r="E4" s="206"/>
      <c r="F4" s="206"/>
      <c r="G4" s="206"/>
      <c r="H4" s="207"/>
    </row>
    <row r="5" spans="1:9" ht="15" customHeight="1">
      <c r="A5" s="138" t="s">
        <v>627</v>
      </c>
      <c r="B5" s="208" t="s">
        <v>680</v>
      </c>
      <c r="C5" s="209"/>
      <c r="D5" s="209"/>
      <c r="E5" s="209"/>
      <c r="F5" s="209"/>
      <c r="G5" s="209"/>
      <c r="H5" s="210"/>
    </row>
    <row r="6" spans="1:9" ht="17.25" customHeight="1" thickBot="1">
      <c r="A6" s="139" t="s">
        <v>628</v>
      </c>
      <c r="B6" s="140"/>
      <c r="C6" s="190"/>
      <c r="D6" s="190"/>
      <c r="E6" s="190"/>
      <c r="F6" s="190"/>
      <c r="G6" s="141" t="s">
        <v>658</v>
      </c>
      <c r="H6" s="165"/>
    </row>
    <row r="7" spans="1:9">
      <c r="A7" s="216" t="s">
        <v>629</v>
      </c>
      <c r="B7" s="219" t="s">
        <v>630</v>
      </c>
      <c r="C7" s="222" t="s">
        <v>652</v>
      </c>
      <c r="D7" s="222" t="s">
        <v>631</v>
      </c>
      <c r="E7" s="225" t="s">
        <v>632</v>
      </c>
      <c r="F7" s="225" t="s">
        <v>633</v>
      </c>
      <c r="G7" s="228" t="s">
        <v>634</v>
      </c>
      <c r="H7" s="211" t="s">
        <v>635</v>
      </c>
    </row>
    <row r="8" spans="1:9">
      <c r="A8" s="217"/>
      <c r="B8" s="220"/>
      <c r="C8" s="223"/>
      <c r="D8" s="223"/>
      <c r="E8" s="226"/>
      <c r="F8" s="226"/>
      <c r="G8" s="229"/>
      <c r="H8" s="212"/>
    </row>
    <row r="9" spans="1:9" ht="15.75" thickBot="1">
      <c r="A9" s="218"/>
      <c r="B9" s="221"/>
      <c r="C9" s="224"/>
      <c r="D9" s="224"/>
      <c r="E9" s="227"/>
      <c r="F9" s="227"/>
      <c r="G9" s="230"/>
      <c r="H9" s="213"/>
    </row>
    <row r="10" spans="1:9">
      <c r="A10" s="142" t="s">
        <v>0</v>
      </c>
      <c r="B10" s="143"/>
      <c r="C10" s="143"/>
      <c r="D10" s="144" t="s">
        <v>1</v>
      </c>
      <c r="E10" s="143"/>
      <c r="F10" s="143"/>
      <c r="G10" s="143" t="s">
        <v>2</v>
      </c>
      <c r="H10" s="166"/>
    </row>
    <row r="11" spans="1:9">
      <c r="A11" s="82" t="s">
        <v>3</v>
      </c>
      <c r="B11" s="79"/>
      <c r="C11" s="79"/>
      <c r="D11" s="85" t="s">
        <v>4</v>
      </c>
      <c r="E11" s="79"/>
      <c r="F11" s="79"/>
      <c r="G11" s="79" t="s">
        <v>2</v>
      </c>
      <c r="H11" s="167"/>
    </row>
    <row r="12" spans="1:9" ht="24.75">
      <c r="A12" s="78" t="s">
        <v>5</v>
      </c>
      <c r="B12" s="79" t="s">
        <v>6</v>
      </c>
      <c r="C12" s="81" t="s">
        <v>9</v>
      </c>
      <c r="D12" s="80" t="s">
        <v>7</v>
      </c>
      <c r="E12" s="176" t="s">
        <v>8</v>
      </c>
      <c r="F12" s="177">
        <v>21</v>
      </c>
      <c r="G12" s="177"/>
      <c r="H12" s="168">
        <f>ROUND((F12*G12),2)</f>
        <v>0</v>
      </c>
      <c r="I12" s="1"/>
    </row>
    <row r="13" spans="1:9">
      <c r="A13" s="78" t="s">
        <v>10</v>
      </c>
      <c r="B13" s="79" t="s">
        <v>11</v>
      </c>
      <c r="C13" s="81"/>
      <c r="D13" s="80" t="s">
        <v>12</v>
      </c>
      <c r="E13" s="176" t="s">
        <v>8</v>
      </c>
      <c r="F13" s="177">
        <v>20</v>
      </c>
      <c r="G13" s="177"/>
      <c r="H13" s="168">
        <f>ROUND((F13*G13),2)</f>
        <v>0</v>
      </c>
      <c r="I13" s="1"/>
    </row>
    <row r="14" spans="1:9">
      <c r="A14" s="82" t="s">
        <v>13</v>
      </c>
      <c r="B14" s="79"/>
      <c r="C14" s="81"/>
      <c r="D14" s="85" t="s">
        <v>14</v>
      </c>
      <c r="E14" s="176"/>
      <c r="F14" s="177"/>
      <c r="G14" s="177"/>
      <c r="H14" s="168"/>
      <c r="I14" s="1"/>
    </row>
    <row r="15" spans="1:9">
      <c r="A15" s="78" t="s">
        <v>15</v>
      </c>
      <c r="B15" s="79" t="s">
        <v>16</v>
      </c>
      <c r="C15" s="81">
        <v>90777</v>
      </c>
      <c r="D15" s="80" t="s">
        <v>17</v>
      </c>
      <c r="E15" s="176" t="s">
        <v>18</v>
      </c>
      <c r="F15" s="177">
        <v>88</v>
      </c>
      <c r="G15" s="177"/>
      <c r="H15" s="168">
        <f>ROUND((F15*G15),2)</f>
        <v>0</v>
      </c>
      <c r="I15" s="1"/>
    </row>
    <row r="16" spans="1:9">
      <c r="A16" s="78" t="s">
        <v>19</v>
      </c>
      <c r="B16" s="79" t="s">
        <v>20</v>
      </c>
      <c r="C16" s="81">
        <v>93572</v>
      </c>
      <c r="D16" s="80" t="s">
        <v>21</v>
      </c>
      <c r="E16" s="176" t="s">
        <v>22</v>
      </c>
      <c r="F16" s="177">
        <v>2</v>
      </c>
      <c r="G16" s="177"/>
      <c r="H16" s="168">
        <f>ROUND((F16*G16),2)</f>
        <v>0</v>
      </c>
      <c r="I16" s="1"/>
    </row>
    <row r="17" spans="1:9">
      <c r="A17" s="78" t="s">
        <v>23</v>
      </c>
      <c r="B17" s="79" t="s">
        <v>24</v>
      </c>
      <c r="C17" s="81"/>
      <c r="D17" s="80" t="s">
        <v>25</v>
      </c>
      <c r="E17" s="176" t="s">
        <v>26</v>
      </c>
      <c r="F17" s="177">
        <v>2</v>
      </c>
      <c r="G17" s="177"/>
      <c r="H17" s="168">
        <f>ROUND((F17*G17),2)</f>
        <v>0</v>
      </c>
      <c r="I17" s="1"/>
    </row>
    <row r="18" spans="1:9">
      <c r="A18" s="82" t="s">
        <v>27</v>
      </c>
      <c r="B18" s="79"/>
      <c r="C18" s="81"/>
      <c r="D18" s="85" t="s">
        <v>28</v>
      </c>
      <c r="E18" s="176"/>
      <c r="F18" s="177"/>
      <c r="G18" s="177"/>
      <c r="H18" s="168"/>
      <c r="I18" s="1"/>
    </row>
    <row r="19" spans="1:9">
      <c r="A19" s="78" t="s">
        <v>29</v>
      </c>
      <c r="B19" s="79" t="s">
        <v>30</v>
      </c>
      <c r="C19" s="81"/>
      <c r="D19" s="80" t="s">
        <v>31</v>
      </c>
      <c r="E19" s="176" t="s">
        <v>32</v>
      </c>
      <c r="F19" s="177">
        <v>1</v>
      </c>
      <c r="G19" s="177"/>
      <c r="H19" s="168">
        <f>ROUND((F19*G19),2)</f>
        <v>0</v>
      </c>
      <c r="I19" s="1"/>
    </row>
    <row r="20" spans="1:9">
      <c r="A20" s="78"/>
      <c r="B20" s="79"/>
      <c r="C20" s="81"/>
      <c r="D20" s="80"/>
      <c r="E20" s="176"/>
      <c r="F20" s="177"/>
      <c r="G20" s="177"/>
      <c r="H20" s="168"/>
      <c r="I20" s="1"/>
    </row>
    <row r="21" spans="1:9">
      <c r="A21" s="78"/>
      <c r="B21" s="79"/>
      <c r="C21" s="81"/>
      <c r="D21" s="85" t="s">
        <v>33</v>
      </c>
      <c r="E21" s="176"/>
      <c r="F21" s="177"/>
      <c r="G21" s="177"/>
      <c r="H21" s="169">
        <f>SUM(H11:H19)</f>
        <v>0</v>
      </c>
      <c r="I21" s="1"/>
    </row>
    <row r="22" spans="1:9">
      <c r="A22" s="78"/>
      <c r="B22" s="79"/>
      <c r="C22" s="81"/>
      <c r="D22" s="80"/>
      <c r="E22" s="176"/>
      <c r="F22" s="177"/>
      <c r="G22" s="177"/>
      <c r="H22" s="168"/>
      <c r="I22" s="1"/>
    </row>
    <row r="23" spans="1:9">
      <c r="A23" s="86" t="s">
        <v>34</v>
      </c>
      <c r="B23" s="87"/>
      <c r="C23" s="88"/>
      <c r="D23" s="89" t="s">
        <v>35</v>
      </c>
      <c r="E23" s="178"/>
      <c r="F23" s="179"/>
      <c r="G23" s="179" t="s">
        <v>2</v>
      </c>
      <c r="H23" s="170"/>
      <c r="I23" s="1"/>
    </row>
    <row r="24" spans="1:9">
      <c r="A24" s="78" t="s">
        <v>36</v>
      </c>
      <c r="B24" s="79" t="s">
        <v>37</v>
      </c>
      <c r="C24" s="81"/>
      <c r="D24" s="80" t="s">
        <v>38</v>
      </c>
      <c r="E24" s="176" t="s">
        <v>8</v>
      </c>
      <c r="F24" s="177">
        <v>45.18</v>
      </c>
      <c r="G24" s="177"/>
      <c r="H24" s="168">
        <f t="shared" ref="H24:H45" si="0">ROUND((F24*G24),2)</f>
        <v>0</v>
      </c>
      <c r="I24" s="1"/>
    </row>
    <row r="25" spans="1:9">
      <c r="A25" s="78" t="s">
        <v>39</v>
      </c>
      <c r="B25" s="79" t="s">
        <v>40</v>
      </c>
      <c r="C25" s="81" t="s">
        <v>43</v>
      </c>
      <c r="D25" s="80" t="s">
        <v>41</v>
      </c>
      <c r="E25" s="176" t="s">
        <v>42</v>
      </c>
      <c r="F25" s="177">
        <v>6.9</v>
      </c>
      <c r="G25" s="177"/>
      <c r="H25" s="168">
        <f t="shared" si="0"/>
        <v>0</v>
      </c>
      <c r="I25" s="1"/>
    </row>
    <row r="26" spans="1:9">
      <c r="A26" s="78" t="s">
        <v>44</v>
      </c>
      <c r="B26" s="79" t="s">
        <v>45</v>
      </c>
      <c r="C26" s="81"/>
      <c r="D26" s="80" t="s">
        <v>46</v>
      </c>
      <c r="E26" s="176" t="s">
        <v>8</v>
      </c>
      <c r="F26" s="177">
        <v>5.46</v>
      </c>
      <c r="G26" s="177"/>
      <c r="H26" s="168">
        <f t="shared" si="0"/>
        <v>0</v>
      </c>
      <c r="I26" s="1"/>
    </row>
    <row r="27" spans="1:9">
      <c r="A27" s="78" t="s">
        <v>47</v>
      </c>
      <c r="B27" s="79" t="s">
        <v>48</v>
      </c>
      <c r="C27" s="81">
        <v>85406</v>
      </c>
      <c r="D27" s="80" t="s">
        <v>49</v>
      </c>
      <c r="E27" s="176" t="s">
        <v>8</v>
      </c>
      <c r="F27" s="177">
        <v>46.08</v>
      </c>
      <c r="G27" s="177"/>
      <c r="H27" s="168">
        <f t="shared" si="0"/>
        <v>0</v>
      </c>
      <c r="I27" s="1"/>
    </row>
    <row r="28" spans="1:9">
      <c r="A28" s="78" t="s">
        <v>50</v>
      </c>
      <c r="B28" s="79" t="s">
        <v>51</v>
      </c>
      <c r="C28" s="81"/>
      <c r="D28" s="80" t="s">
        <v>52</v>
      </c>
      <c r="E28" s="176" t="s">
        <v>8</v>
      </c>
      <c r="F28" s="177">
        <v>0.38</v>
      </c>
      <c r="G28" s="177"/>
      <c r="H28" s="168">
        <f t="shared" si="0"/>
        <v>0</v>
      </c>
      <c r="I28" s="1"/>
    </row>
    <row r="29" spans="1:9">
      <c r="A29" s="78" t="s">
        <v>53</v>
      </c>
      <c r="B29" s="79" t="s">
        <v>54</v>
      </c>
      <c r="C29" s="81"/>
      <c r="D29" s="80" t="s">
        <v>55</v>
      </c>
      <c r="E29" s="176" t="s">
        <v>8</v>
      </c>
      <c r="F29" s="177">
        <v>25.55</v>
      </c>
      <c r="G29" s="177"/>
      <c r="H29" s="168">
        <f t="shared" si="0"/>
        <v>0</v>
      </c>
      <c r="I29" s="1"/>
    </row>
    <row r="30" spans="1:9">
      <c r="A30" s="78" t="s">
        <v>56</v>
      </c>
      <c r="B30" s="79" t="s">
        <v>57</v>
      </c>
      <c r="C30" s="81">
        <v>85411</v>
      </c>
      <c r="D30" s="80" t="s">
        <v>58</v>
      </c>
      <c r="E30" s="176" t="s">
        <v>59</v>
      </c>
      <c r="F30" s="177">
        <v>46.21</v>
      </c>
      <c r="G30" s="177"/>
      <c r="H30" s="168">
        <f t="shared" si="0"/>
        <v>0</v>
      </c>
      <c r="I30" s="1"/>
    </row>
    <row r="31" spans="1:9">
      <c r="A31" s="78" t="s">
        <v>60</v>
      </c>
      <c r="B31" s="79" t="s">
        <v>61</v>
      </c>
      <c r="C31" s="81"/>
      <c r="D31" s="80" t="s">
        <v>62</v>
      </c>
      <c r="E31" s="176" t="s">
        <v>59</v>
      </c>
      <c r="F31" s="177">
        <v>18.72</v>
      </c>
      <c r="G31" s="177"/>
      <c r="H31" s="168">
        <f t="shared" si="0"/>
        <v>0</v>
      </c>
      <c r="I31" s="1"/>
    </row>
    <row r="32" spans="1:9">
      <c r="A32" s="78" t="s">
        <v>63</v>
      </c>
      <c r="B32" s="79" t="s">
        <v>64</v>
      </c>
      <c r="C32" s="81"/>
      <c r="D32" s="80" t="s">
        <v>65</v>
      </c>
      <c r="E32" s="176" t="s">
        <v>66</v>
      </c>
      <c r="F32" s="177">
        <v>12</v>
      </c>
      <c r="G32" s="177"/>
      <c r="H32" s="168">
        <f t="shared" si="0"/>
        <v>0</v>
      </c>
      <c r="I32" s="1"/>
    </row>
    <row r="33" spans="1:9">
      <c r="A33" s="78" t="s">
        <v>67</v>
      </c>
      <c r="B33" s="79" t="s">
        <v>68</v>
      </c>
      <c r="C33" s="81"/>
      <c r="D33" s="80" t="s">
        <v>712</v>
      </c>
      <c r="E33" s="176" t="s">
        <v>8</v>
      </c>
      <c r="F33" s="177">
        <v>14.88</v>
      </c>
      <c r="G33" s="177"/>
      <c r="H33" s="168">
        <f t="shared" si="0"/>
        <v>0</v>
      </c>
      <c r="I33" s="1"/>
    </row>
    <row r="34" spans="1:9">
      <c r="A34" s="78" t="s">
        <v>69</v>
      </c>
      <c r="B34" s="79" t="s">
        <v>70</v>
      </c>
      <c r="C34" s="81"/>
      <c r="D34" s="80" t="s">
        <v>71</v>
      </c>
      <c r="E34" s="176" t="s">
        <v>32</v>
      </c>
      <c r="F34" s="177">
        <v>1</v>
      </c>
      <c r="G34" s="177"/>
      <c r="H34" s="168">
        <f t="shared" si="0"/>
        <v>0</v>
      </c>
      <c r="I34" s="1"/>
    </row>
    <row r="35" spans="1:9">
      <c r="A35" s="78" t="s">
        <v>72</v>
      </c>
      <c r="B35" s="79" t="s">
        <v>73</v>
      </c>
      <c r="C35" s="81"/>
      <c r="D35" s="80" t="s">
        <v>74</v>
      </c>
      <c r="E35" s="176" t="s">
        <v>8</v>
      </c>
      <c r="F35" s="177">
        <v>6.85</v>
      </c>
      <c r="G35" s="177"/>
      <c r="H35" s="168">
        <f t="shared" si="0"/>
        <v>0</v>
      </c>
      <c r="I35" s="1"/>
    </row>
    <row r="36" spans="1:9">
      <c r="A36" s="78" t="s">
        <v>75</v>
      </c>
      <c r="B36" s="79" t="s">
        <v>76</v>
      </c>
      <c r="C36" s="81"/>
      <c r="D36" s="80" t="s">
        <v>77</v>
      </c>
      <c r="E36" s="176" t="s">
        <v>8</v>
      </c>
      <c r="F36" s="177">
        <v>6.13</v>
      </c>
      <c r="G36" s="177"/>
      <c r="H36" s="168">
        <f t="shared" si="0"/>
        <v>0</v>
      </c>
      <c r="I36" s="1"/>
    </row>
    <row r="37" spans="1:9">
      <c r="A37" s="78" t="s">
        <v>78</v>
      </c>
      <c r="B37" s="79" t="s">
        <v>79</v>
      </c>
      <c r="C37" s="81"/>
      <c r="D37" s="80" t="s">
        <v>80</v>
      </c>
      <c r="E37" s="176" t="s">
        <v>8</v>
      </c>
      <c r="F37" s="177">
        <v>3.68</v>
      </c>
      <c r="G37" s="177"/>
      <c r="H37" s="168">
        <f t="shared" si="0"/>
        <v>0</v>
      </c>
      <c r="I37" s="1"/>
    </row>
    <row r="38" spans="1:9">
      <c r="A38" s="78" t="s">
        <v>81</v>
      </c>
      <c r="B38" s="79" t="s">
        <v>82</v>
      </c>
      <c r="C38" s="81"/>
      <c r="D38" s="80" t="s">
        <v>83</v>
      </c>
      <c r="E38" s="176" t="s">
        <v>32</v>
      </c>
      <c r="F38" s="177">
        <v>7</v>
      </c>
      <c r="G38" s="177"/>
      <c r="H38" s="168">
        <f t="shared" si="0"/>
        <v>0</v>
      </c>
      <c r="I38" s="1"/>
    </row>
    <row r="39" spans="1:9">
      <c r="A39" s="78" t="s">
        <v>84</v>
      </c>
      <c r="B39" s="79" t="s">
        <v>85</v>
      </c>
      <c r="C39" s="81"/>
      <c r="D39" s="80" t="s">
        <v>86</v>
      </c>
      <c r="E39" s="176" t="s">
        <v>32</v>
      </c>
      <c r="F39" s="177">
        <v>15</v>
      </c>
      <c r="G39" s="177"/>
      <c r="H39" s="168">
        <f t="shared" si="0"/>
        <v>0</v>
      </c>
      <c r="I39" s="1"/>
    </row>
    <row r="40" spans="1:9">
      <c r="A40" s="78" t="s">
        <v>87</v>
      </c>
      <c r="B40" s="79" t="s">
        <v>88</v>
      </c>
      <c r="C40" s="81"/>
      <c r="D40" s="80" t="s">
        <v>711</v>
      </c>
      <c r="E40" s="176" t="s">
        <v>32</v>
      </c>
      <c r="F40" s="177">
        <v>6</v>
      </c>
      <c r="G40" s="177"/>
      <c r="H40" s="168">
        <f t="shared" si="0"/>
        <v>0</v>
      </c>
      <c r="I40" s="1"/>
    </row>
    <row r="41" spans="1:9">
      <c r="A41" s="78" t="s">
        <v>89</v>
      </c>
      <c r="B41" s="79" t="s">
        <v>90</v>
      </c>
      <c r="C41" s="81"/>
      <c r="D41" s="80" t="s">
        <v>91</v>
      </c>
      <c r="E41" s="176" t="s">
        <v>8</v>
      </c>
      <c r="F41" s="177">
        <v>4.12</v>
      </c>
      <c r="G41" s="177"/>
      <c r="H41" s="168">
        <f t="shared" si="0"/>
        <v>0</v>
      </c>
      <c r="I41" s="1"/>
    </row>
    <row r="42" spans="1:9">
      <c r="A42" s="78" t="s">
        <v>92</v>
      </c>
      <c r="B42" s="79" t="s">
        <v>93</v>
      </c>
      <c r="C42" s="81"/>
      <c r="D42" s="80" t="s">
        <v>94</v>
      </c>
      <c r="E42" s="176" t="s">
        <v>32</v>
      </c>
      <c r="F42" s="177">
        <v>1</v>
      </c>
      <c r="G42" s="177"/>
      <c r="H42" s="168">
        <f t="shared" si="0"/>
        <v>0</v>
      </c>
      <c r="I42" s="1"/>
    </row>
    <row r="43" spans="1:9">
      <c r="A43" s="78" t="s">
        <v>95</v>
      </c>
      <c r="B43" s="79" t="s">
        <v>96</v>
      </c>
      <c r="C43" s="81">
        <v>72897</v>
      </c>
      <c r="D43" s="80" t="s">
        <v>97</v>
      </c>
      <c r="E43" s="176" t="s">
        <v>42</v>
      </c>
      <c r="F43" s="177">
        <v>29.8</v>
      </c>
      <c r="G43" s="177"/>
      <c r="H43" s="168">
        <f t="shared" si="0"/>
        <v>0</v>
      </c>
      <c r="I43" s="1"/>
    </row>
    <row r="44" spans="1:9">
      <c r="A44" s="78" t="s">
        <v>98</v>
      </c>
      <c r="B44" s="79" t="s">
        <v>99</v>
      </c>
      <c r="C44" s="81"/>
      <c r="D44" s="80" t="s">
        <v>100</v>
      </c>
      <c r="E44" s="176" t="s">
        <v>42</v>
      </c>
      <c r="F44" s="177">
        <v>29.8</v>
      </c>
      <c r="G44" s="177"/>
      <c r="H44" s="168">
        <f t="shared" si="0"/>
        <v>0</v>
      </c>
      <c r="I44" s="1"/>
    </row>
    <row r="45" spans="1:9">
      <c r="A45" s="78" t="s">
        <v>101</v>
      </c>
      <c r="B45" s="79" t="s">
        <v>102</v>
      </c>
      <c r="C45" s="81"/>
      <c r="D45" s="80" t="s">
        <v>103</v>
      </c>
      <c r="E45" s="176" t="s">
        <v>42</v>
      </c>
      <c r="F45" s="177">
        <v>29.8</v>
      </c>
      <c r="G45" s="177"/>
      <c r="H45" s="168">
        <f t="shared" si="0"/>
        <v>0</v>
      </c>
      <c r="I45" s="1"/>
    </row>
    <row r="46" spans="1:9">
      <c r="A46" s="78"/>
      <c r="B46" s="79"/>
      <c r="C46" s="81"/>
      <c r="D46" s="80"/>
      <c r="E46" s="176"/>
      <c r="F46" s="177"/>
      <c r="G46" s="177"/>
      <c r="H46" s="168"/>
      <c r="I46" s="1"/>
    </row>
    <row r="47" spans="1:9">
      <c r="A47" s="78"/>
      <c r="B47" s="79"/>
      <c r="C47" s="81"/>
      <c r="D47" s="85" t="s">
        <v>104</v>
      </c>
      <c r="E47" s="176"/>
      <c r="F47" s="177"/>
      <c r="G47" s="177"/>
      <c r="H47" s="169">
        <f>SUM(H24:H45)</f>
        <v>0</v>
      </c>
      <c r="I47" s="1"/>
    </row>
    <row r="48" spans="1:9">
      <c r="A48" s="78"/>
      <c r="B48" s="79"/>
      <c r="C48" s="81"/>
      <c r="D48" s="80"/>
      <c r="E48" s="176"/>
      <c r="F48" s="177"/>
      <c r="G48" s="177"/>
      <c r="H48" s="168"/>
      <c r="I48" s="1"/>
    </row>
    <row r="49" spans="1:9">
      <c r="A49" s="86" t="s">
        <v>105</v>
      </c>
      <c r="B49" s="87"/>
      <c r="C49" s="88"/>
      <c r="D49" s="89" t="s">
        <v>106</v>
      </c>
      <c r="E49" s="178"/>
      <c r="F49" s="179"/>
      <c r="G49" s="179" t="s">
        <v>2</v>
      </c>
      <c r="H49" s="170"/>
      <c r="I49" s="1"/>
    </row>
    <row r="50" spans="1:9" ht="24.75">
      <c r="A50" s="78" t="s">
        <v>107</v>
      </c>
      <c r="B50" s="79" t="s">
        <v>108</v>
      </c>
      <c r="C50" s="81"/>
      <c r="D50" s="80" t="s">
        <v>109</v>
      </c>
      <c r="E50" s="176" t="s">
        <v>8</v>
      </c>
      <c r="F50" s="177">
        <v>1</v>
      </c>
      <c r="G50" s="177"/>
      <c r="H50" s="168">
        <f>ROUND((F50*G50),2)</f>
        <v>0</v>
      </c>
      <c r="I50" s="1"/>
    </row>
    <row r="51" spans="1:9">
      <c r="A51" s="78"/>
      <c r="B51" s="79"/>
      <c r="C51" s="81"/>
      <c r="D51" s="80"/>
      <c r="E51" s="176"/>
      <c r="F51" s="177"/>
      <c r="G51" s="177"/>
      <c r="H51" s="168"/>
      <c r="I51" s="1"/>
    </row>
    <row r="52" spans="1:9">
      <c r="A52" s="78"/>
      <c r="B52" s="79"/>
      <c r="C52" s="81"/>
      <c r="D52" s="85" t="s">
        <v>110</v>
      </c>
      <c r="E52" s="176"/>
      <c r="F52" s="177"/>
      <c r="G52" s="177"/>
      <c r="H52" s="169">
        <f>SUM(H50:H50)</f>
        <v>0</v>
      </c>
      <c r="I52" s="1"/>
    </row>
    <row r="53" spans="1:9">
      <c r="A53" s="78"/>
      <c r="B53" s="79"/>
      <c r="C53" s="81"/>
      <c r="D53" s="80"/>
      <c r="E53" s="176"/>
      <c r="F53" s="177"/>
      <c r="G53" s="177"/>
      <c r="H53" s="168"/>
      <c r="I53" s="1"/>
    </row>
    <row r="54" spans="1:9">
      <c r="A54" s="86" t="s">
        <v>111</v>
      </c>
      <c r="B54" s="87"/>
      <c r="C54" s="88"/>
      <c r="D54" s="89" t="s">
        <v>112</v>
      </c>
      <c r="E54" s="178"/>
      <c r="F54" s="179"/>
      <c r="G54" s="179" t="s">
        <v>2</v>
      </c>
      <c r="H54" s="170"/>
      <c r="I54" s="1"/>
    </row>
    <row r="55" spans="1:9" ht="36.75">
      <c r="A55" s="78" t="s">
        <v>113</v>
      </c>
      <c r="B55" s="79" t="s">
        <v>114</v>
      </c>
      <c r="C55" s="81">
        <v>87512</v>
      </c>
      <c r="D55" s="80" t="s">
        <v>115</v>
      </c>
      <c r="E55" s="176" t="s">
        <v>8</v>
      </c>
      <c r="F55" s="177">
        <v>12</v>
      </c>
      <c r="G55" s="177"/>
      <c r="H55" s="168">
        <f>ROUND((F55*G55),2)</f>
        <v>0</v>
      </c>
      <c r="I55" s="1"/>
    </row>
    <row r="56" spans="1:9" ht="24.75">
      <c r="A56" s="78" t="s">
        <v>116</v>
      </c>
      <c r="B56" s="79" t="s">
        <v>117</v>
      </c>
      <c r="C56" s="81">
        <v>93200</v>
      </c>
      <c r="D56" s="80" t="s">
        <v>118</v>
      </c>
      <c r="E56" s="176" t="s">
        <v>59</v>
      </c>
      <c r="F56" s="177">
        <v>4</v>
      </c>
      <c r="G56" s="177"/>
      <c r="H56" s="168">
        <f>ROUND((F56*G56),2)</f>
        <v>0</v>
      </c>
      <c r="I56" s="1"/>
    </row>
    <row r="57" spans="1:9" ht="24.75">
      <c r="A57" s="78" t="s">
        <v>119</v>
      </c>
      <c r="B57" s="79" t="s">
        <v>120</v>
      </c>
      <c r="C57" s="81">
        <v>93189</v>
      </c>
      <c r="D57" s="80" t="s">
        <v>121</v>
      </c>
      <c r="E57" s="176" t="s">
        <v>59</v>
      </c>
      <c r="F57" s="177">
        <v>5.57</v>
      </c>
      <c r="G57" s="177"/>
      <c r="H57" s="168">
        <f>ROUND((F57*G57),2)</f>
        <v>0</v>
      </c>
      <c r="I57" s="1"/>
    </row>
    <row r="58" spans="1:9">
      <c r="A58" s="78"/>
      <c r="B58" s="79"/>
      <c r="C58" s="81"/>
      <c r="D58" s="80"/>
      <c r="E58" s="176"/>
      <c r="F58" s="177"/>
      <c r="G58" s="177"/>
      <c r="H58" s="168"/>
      <c r="I58" s="1"/>
    </row>
    <row r="59" spans="1:9">
      <c r="A59" s="78"/>
      <c r="B59" s="79"/>
      <c r="C59" s="81"/>
      <c r="D59" s="85" t="s">
        <v>122</v>
      </c>
      <c r="E59" s="176"/>
      <c r="F59" s="177"/>
      <c r="G59" s="177"/>
      <c r="H59" s="169">
        <f>SUM(H55:H57)</f>
        <v>0</v>
      </c>
      <c r="I59" s="1"/>
    </row>
    <row r="60" spans="1:9">
      <c r="A60" s="78"/>
      <c r="B60" s="79"/>
      <c r="C60" s="81"/>
      <c r="D60" s="80"/>
      <c r="E60" s="176"/>
      <c r="F60" s="177"/>
      <c r="G60" s="177"/>
      <c r="H60" s="168"/>
      <c r="I60" s="1"/>
    </row>
    <row r="61" spans="1:9">
      <c r="A61" s="86" t="s">
        <v>123</v>
      </c>
      <c r="B61" s="87"/>
      <c r="C61" s="88"/>
      <c r="D61" s="89" t="s">
        <v>683</v>
      </c>
      <c r="E61" s="178"/>
      <c r="F61" s="179"/>
      <c r="G61" s="179" t="s">
        <v>2</v>
      </c>
      <c r="H61" s="170"/>
      <c r="I61" s="1"/>
    </row>
    <row r="62" spans="1:9">
      <c r="A62" s="78" t="s">
        <v>124</v>
      </c>
      <c r="B62" s="79"/>
      <c r="C62" s="81"/>
      <c r="D62" s="80" t="s">
        <v>125</v>
      </c>
      <c r="E62" s="176"/>
      <c r="F62" s="177"/>
      <c r="G62" s="177" t="s">
        <v>2</v>
      </c>
      <c r="H62" s="168"/>
      <c r="I62" s="1"/>
    </row>
    <row r="63" spans="1:9" ht="48.75">
      <c r="A63" s="78" t="s">
        <v>126</v>
      </c>
      <c r="B63" s="79" t="s">
        <v>127</v>
      </c>
      <c r="C63" s="81">
        <v>91321</v>
      </c>
      <c r="D63" s="80" t="s">
        <v>128</v>
      </c>
      <c r="E63" s="176" t="s">
        <v>32</v>
      </c>
      <c r="F63" s="177">
        <v>2</v>
      </c>
      <c r="G63" s="177"/>
      <c r="H63" s="168">
        <f>ROUND((F63*G63),2)</f>
        <v>0</v>
      </c>
      <c r="I63" s="1"/>
    </row>
    <row r="64" spans="1:9">
      <c r="A64" s="78" t="s">
        <v>129</v>
      </c>
      <c r="B64" s="79"/>
      <c r="C64" s="81"/>
      <c r="D64" s="80" t="s">
        <v>130</v>
      </c>
      <c r="E64" s="176"/>
      <c r="F64" s="177"/>
      <c r="G64" s="177" t="s">
        <v>2</v>
      </c>
      <c r="H64" s="168"/>
      <c r="I64" s="1"/>
    </row>
    <row r="65" spans="1:9">
      <c r="A65" s="78" t="s">
        <v>131</v>
      </c>
      <c r="B65" s="79" t="s">
        <v>132</v>
      </c>
      <c r="C65" s="81"/>
      <c r="D65" s="80" t="s">
        <v>133</v>
      </c>
      <c r="E65" s="176" t="s">
        <v>66</v>
      </c>
      <c r="F65" s="177">
        <v>2</v>
      </c>
      <c r="G65" s="177"/>
      <c r="H65" s="168">
        <f>ROUND((F65*G65),2)</f>
        <v>0</v>
      </c>
      <c r="I65" s="1"/>
    </row>
    <row r="66" spans="1:9">
      <c r="A66" s="78" t="s">
        <v>134</v>
      </c>
      <c r="B66" s="79" t="s">
        <v>135</v>
      </c>
      <c r="C66" s="81"/>
      <c r="D66" s="80" t="s">
        <v>136</v>
      </c>
      <c r="E66" s="176" t="s">
        <v>66</v>
      </c>
      <c r="F66" s="177">
        <v>2</v>
      </c>
      <c r="G66" s="177"/>
      <c r="H66" s="168">
        <f>ROUND((F66*G66),2)</f>
        <v>0</v>
      </c>
      <c r="I66" s="1"/>
    </row>
    <row r="67" spans="1:9" ht="36.75">
      <c r="A67" s="78" t="s">
        <v>137</v>
      </c>
      <c r="B67" s="79" t="s">
        <v>138</v>
      </c>
      <c r="C67" s="81">
        <v>90831</v>
      </c>
      <c r="D67" s="80" t="s">
        <v>139</v>
      </c>
      <c r="E67" s="176" t="s">
        <v>32</v>
      </c>
      <c r="F67" s="177">
        <v>2</v>
      </c>
      <c r="G67" s="177"/>
      <c r="H67" s="168">
        <f>ROUND((F67*G67),2)</f>
        <v>0</v>
      </c>
      <c r="I67" s="1"/>
    </row>
    <row r="68" spans="1:9">
      <c r="A68" s="78"/>
      <c r="B68" s="79"/>
      <c r="C68" s="81"/>
      <c r="D68" s="80"/>
      <c r="E68" s="176"/>
      <c r="F68" s="177"/>
      <c r="G68" s="177"/>
      <c r="H68" s="168"/>
      <c r="I68" s="1"/>
    </row>
    <row r="69" spans="1:9">
      <c r="A69" s="78"/>
      <c r="B69" s="79"/>
      <c r="C69" s="81"/>
      <c r="D69" s="85" t="s">
        <v>140</v>
      </c>
      <c r="E69" s="176"/>
      <c r="F69" s="177"/>
      <c r="G69" s="177"/>
      <c r="H69" s="169">
        <f>SUM(H62:H67)</f>
        <v>0</v>
      </c>
      <c r="I69" s="1"/>
    </row>
    <row r="70" spans="1:9">
      <c r="A70" s="78"/>
      <c r="B70" s="79"/>
      <c r="C70" s="81"/>
      <c r="D70" s="80"/>
      <c r="E70" s="176"/>
      <c r="F70" s="177"/>
      <c r="G70" s="177"/>
      <c r="H70" s="168"/>
      <c r="I70" s="1"/>
    </row>
    <row r="71" spans="1:9">
      <c r="A71" s="86" t="s">
        <v>141</v>
      </c>
      <c r="B71" s="87"/>
      <c r="C71" s="88"/>
      <c r="D71" s="89" t="s">
        <v>142</v>
      </c>
      <c r="E71" s="178"/>
      <c r="F71" s="179"/>
      <c r="G71" s="179" t="s">
        <v>2</v>
      </c>
      <c r="H71" s="170"/>
      <c r="I71" s="1"/>
    </row>
    <row r="72" spans="1:9" ht="24.75">
      <c r="A72" s="78" t="s">
        <v>143</v>
      </c>
      <c r="B72" s="79" t="s">
        <v>144</v>
      </c>
      <c r="C72" s="81"/>
      <c r="D72" s="80" t="s">
        <v>684</v>
      </c>
      <c r="E72" s="176" t="s">
        <v>32</v>
      </c>
      <c r="F72" s="177">
        <v>1</v>
      </c>
      <c r="G72" s="177"/>
      <c r="H72" s="168">
        <f t="shared" ref="H72:H79" si="1">ROUND((F72*G72),2)</f>
        <v>0</v>
      </c>
      <c r="I72" s="1"/>
    </row>
    <row r="73" spans="1:9" ht="24.75">
      <c r="A73" s="78" t="s">
        <v>145</v>
      </c>
      <c r="B73" s="79" t="s">
        <v>146</v>
      </c>
      <c r="C73" s="81"/>
      <c r="D73" s="80" t="s">
        <v>147</v>
      </c>
      <c r="E73" s="176" t="s">
        <v>32</v>
      </c>
      <c r="F73" s="177">
        <v>1</v>
      </c>
      <c r="G73" s="177"/>
      <c r="H73" s="168">
        <f t="shared" si="1"/>
        <v>0</v>
      </c>
      <c r="I73" s="1"/>
    </row>
    <row r="74" spans="1:9" ht="24.75">
      <c r="A74" s="78" t="s">
        <v>148</v>
      </c>
      <c r="B74" s="79" t="s">
        <v>149</v>
      </c>
      <c r="C74" s="81"/>
      <c r="D74" s="80" t="s">
        <v>685</v>
      </c>
      <c r="E74" s="176" t="s">
        <v>32</v>
      </c>
      <c r="F74" s="177">
        <v>1</v>
      </c>
      <c r="G74" s="177"/>
      <c r="H74" s="168">
        <f t="shared" si="1"/>
        <v>0</v>
      </c>
      <c r="I74" s="1"/>
    </row>
    <row r="75" spans="1:9" ht="24.75">
      <c r="A75" s="78" t="s">
        <v>150</v>
      </c>
      <c r="B75" s="79" t="s">
        <v>151</v>
      </c>
      <c r="C75" s="81"/>
      <c r="D75" s="80" t="s">
        <v>686</v>
      </c>
      <c r="E75" s="176" t="s">
        <v>32</v>
      </c>
      <c r="F75" s="177">
        <v>1</v>
      </c>
      <c r="G75" s="177"/>
      <c r="H75" s="168">
        <f t="shared" si="1"/>
        <v>0</v>
      </c>
      <c r="I75" s="1"/>
    </row>
    <row r="76" spans="1:9" ht="24.75">
      <c r="A76" s="78" t="s">
        <v>152</v>
      </c>
      <c r="B76" s="79" t="s">
        <v>153</v>
      </c>
      <c r="C76" s="81"/>
      <c r="D76" s="80" t="s">
        <v>687</v>
      </c>
      <c r="E76" s="176" t="s">
        <v>32</v>
      </c>
      <c r="F76" s="177">
        <v>1</v>
      </c>
      <c r="G76" s="177"/>
      <c r="H76" s="168">
        <f t="shared" si="1"/>
        <v>0</v>
      </c>
      <c r="I76" s="1"/>
    </row>
    <row r="77" spans="1:9">
      <c r="A77" s="78" t="s">
        <v>154</v>
      </c>
      <c r="B77" s="79" t="s">
        <v>155</v>
      </c>
      <c r="C77" s="81"/>
      <c r="D77" s="80" t="s">
        <v>156</v>
      </c>
      <c r="E77" s="176" t="s">
        <v>66</v>
      </c>
      <c r="F77" s="177">
        <v>8</v>
      </c>
      <c r="G77" s="177"/>
      <c r="H77" s="168">
        <f t="shared" si="1"/>
        <v>0</v>
      </c>
      <c r="I77" s="1"/>
    </row>
    <row r="78" spans="1:9" ht="24.75">
      <c r="A78" s="78" t="s">
        <v>688</v>
      </c>
      <c r="B78" s="79" t="s">
        <v>689</v>
      </c>
      <c r="C78" s="81"/>
      <c r="D78" s="80" t="s">
        <v>690</v>
      </c>
      <c r="E78" s="176" t="s">
        <v>32</v>
      </c>
      <c r="F78" s="177">
        <v>3</v>
      </c>
      <c r="G78" s="177"/>
      <c r="H78" s="168">
        <f t="shared" si="1"/>
        <v>0</v>
      </c>
      <c r="I78" s="1"/>
    </row>
    <row r="79" spans="1:9" ht="24.75">
      <c r="A79" s="78" t="s">
        <v>691</v>
      </c>
      <c r="B79" s="79" t="s">
        <v>692</v>
      </c>
      <c r="C79" s="81"/>
      <c r="D79" s="80" t="s">
        <v>713</v>
      </c>
      <c r="E79" s="176" t="s">
        <v>32</v>
      </c>
      <c r="F79" s="177">
        <v>2</v>
      </c>
      <c r="G79" s="177"/>
      <c r="H79" s="168">
        <f t="shared" si="1"/>
        <v>0</v>
      </c>
      <c r="I79" s="1"/>
    </row>
    <row r="80" spans="1:9">
      <c r="A80" s="78"/>
      <c r="B80" s="79"/>
      <c r="C80" s="81"/>
      <c r="D80" s="80"/>
      <c r="E80" s="176"/>
      <c r="F80" s="177"/>
      <c r="G80" s="177"/>
      <c r="H80" s="168"/>
      <c r="I80" s="1"/>
    </row>
    <row r="81" spans="1:9">
      <c r="A81" s="78"/>
      <c r="B81" s="79"/>
      <c r="C81" s="81"/>
      <c r="D81" s="85" t="s">
        <v>157</v>
      </c>
      <c r="E81" s="176"/>
      <c r="F81" s="177"/>
      <c r="G81" s="177"/>
      <c r="H81" s="169">
        <f>SUM(H72:H79)</f>
        <v>0</v>
      </c>
      <c r="I81" s="1"/>
    </row>
    <row r="82" spans="1:9">
      <c r="A82" s="78"/>
      <c r="B82" s="79"/>
      <c r="C82" s="81"/>
      <c r="D82" s="80"/>
      <c r="E82" s="176"/>
      <c r="F82" s="177"/>
      <c r="G82" s="177"/>
      <c r="H82" s="168"/>
      <c r="I82" s="1"/>
    </row>
    <row r="83" spans="1:9">
      <c r="A83" s="86" t="s">
        <v>158</v>
      </c>
      <c r="B83" s="87"/>
      <c r="C83" s="88"/>
      <c r="D83" s="89" t="s">
        <v>159</v>
      </c>
      <c r="E83" s="178"/>
      <c r="F83" s="179"/>
      <c r="G83" s="179" t="s">
        <v>2</v>
      </c>
      <c r="H83" s="170"/>
      <c r="I83" s="1"/>
    </row>
    <row r="84" spans="1:9">
      <c r="A84" s="78" t="s">
        <v>160</v>
      </c>
      <c r="B84" s="79" t="s">
        <v>161</v>
      </c>
      <c r="C84" s="81"/>
      <c r="D84" s="80" t="s">
        <v>162</v>
      </c>
      <c r="E84" s="176" t="s">
        <v>8</v>
      </c>
      <c r="F84" s="177">
        <v>76</v>
      </c>
      <c r="G84" s="177"/>
      <c r="H84" s="168">
        <f>ROUND((F84*G84),2)</f>
        <v>0</v>
      </c>
      <c r="I84" s="1"/>
    </row>
    <row r="85" spans="1:9">
      <c r="A85" s="78" t="s">
        <v>163</v>
      </c>
      <c r="B85" s="79" t="s">
        <v>164</v>
      </c>
      <c r="C85" s="81"/>
      <c r="D85" s="80" t="s">
        <v>165</v>
      </c>
      <c r="E85" s="176" t="s">
        <v>59</v>
      </c>
      <c r="F85" s="177">
        <v>27</v>
      </c>
      <c r="G85" s="177"/>
      <c r="H85" s="168">
        <f>ROUND((F85*G85),2)</f>
        <v>0</v>
      </c>
      <c r="I85" s="1"/>
    </row>
    <row r="86" spans="1:9">
      <c r="A86" s="78" t="s">
        <v>166</v>
      </c>
      <c r="B86" s="79" t="s">
        <v>167</v>
      </c>
      <c r="C86" s="81"/>
      <c r="D86" s="80" t="s">
        <v>168</v>
      </c>
      <c r="E86" s="176" t="s">
        <v>59</v>
      </c>
      <c r="F86" s="177">
        <v>25.56</v>
      </c>
      <c r="G86" s="177"/>
      <c r="H86" s="168">
        <f>ROUND((F86*G86),2)</f>
        <v>0</v>
      </c>
      <c r="I86" s="1"/>
    </row>
    <row r="87" spans="1:9">
      <c r="A87" s="78" t="s">
        <v>169</v>
      </c>
      <c r="B87" s="79" t="s">
        <v>170</v>
      </c>
      <c r="C87" s="81"/>
      <c r="D87" s="80" t="s">
        <v>171</v>
      </c>
      <c r="E87" s="176" t="s">
        <v>59</v>
      </c>
      <c r="F87" s="177">
        <v>108.67</v>
      </c>
      <c r="G87" s="177"/>
      <c r="H87" s="168">
        <f>ROUND((F87*G87),2)</f>
        <v>0</v>
      </c>
      <c r="I87" s="1"/>
    </row>
    <row r="88" spans="1:9" ht="18.75" customHeight="1">
      <c r="A88" s="78" t="s">
        <v>693</v>
      </c>
      <c r="B88" s="79" t="s">
        <v>694</v>
      </c>
      <c r="C88" s="81">
        <v>73618</v>
      </c>
      <c r="D88" s="80" t="s">
        <v>695</v>
      </c>
      <c r="E88" s="176" t="s">
        <v>8</v>
      </c>
      <c r="F88" s="177">
        <v>76</v>
      </c>
      <c r="G88" s="177"/>
      <c r="H88" s="168">
        <f>ROUND((F88*G88),2)</f>
        <v>0</v>
      </c>
      <c r="I88" s="1"/>
    </row>
    <row r="89" spans="1:9">
      <c r="A89" s="78"/>
      <c r="B89" s="79"/>
      <c r="C89" s="81"/>
      <c r="D89" s="80"/>
      <c r="E89" s="176"/>
      <c r="F89" s="177"/>
      <c r="G89" s="177"/>
      <c r="H89" s="168"/>
      <c r="I89" s="1"/>
    </row>
    <row r="90" spans="1:9">
      <c r="A90" s="78"/>
      <c r="B90" s="79"/>
      <c r="C90" s="81"/>
      <c r="D90" s="85" t="s">
        <v>172</v>
      </c>
      <c r="E90" s="176"/>
      <c r="F90" s="177"/>
      <c r="G90" s="177"/>
      <c r="H90" s="169">
        <f>SUM(H84:H88)</f>
        <v>0</v>
      </c>
      <c r="I90" s="1"/>
    </row>
    <row r="91" spans="1:9">
      <c r="A91" s="78"/>
      <c r="B91" s="79"/>
      <c r="C91" s="81"/>
      <c r="D91" s="80"/>
      <c r="E91" s="176"/>
      <c r="F91" s="177"/>
      <c r="G91" s="177"/>
      <c r="H91" s="168"/>
      <c r="I91" s="1"/>
    </row>
    <row r="92" spans="1:9">
      <c r="A92" s="86" t="s">
        <v>173</v>
      </c>
      <c r="B92" s="87"/>
      <c r="C92" s="88"/>
      <c r="D92" s="89" t="s">
        <v>174</v>
      </c>
      <c r="E92" s="178"/>
      <c r="F92" s="179"/>
      <c r="G92" s="179" t="s">
        <v>2</v>
      </c>
      <c r="H92" s="170"/>
      <c r="I92" s="1"/>
    </row>
    <row r="93" spans="1:9" ht="36.75">
      <c r="A93" s="78" t="s">
        <v>175</v>
      </c>
      <c r="B93" s="79" t="s">
        <v>176</v>
      </c>
      <c r="C93" s="81">
        <v>87902</v>
      </c>
      <c r="D93" s="80" t="s">
        <v>177</v>
      </c>
      <c r="E93" s="176" t="s">
        <v>8</v>
      </c>
      <c r="F93" s="177">
        <v>89.24</v>
      </c>
      <c r="G93" s="177"/>
      <c r="H93" s="168">
        <f>ROUND((F93*G93),2)</f>
        <v>0</v>
      </c>
      <c r="I93" s="1"/>
    </row>
    <row r="94" spans="1:9">
      <c r="A94" s="78" t="s">
        <v>178</v>
      </c>
      <c r="B94" s="79" t="s">
        <v>179</v>
      </c>
      <c r="C94" s="81"/>
      <c r="D94" s="80" t="s">
        <v>180</v>
      </c>
      <c r="E94" s="176" t="s">
        <v>8</v>
      </c>
      <c r="F94" s="177">
        <v>33.049999999999997</v>
      </c>
      <c r="G94" s="177"/>
      <c r="H94" s="168">
        <f>ROUND((F94*G94),2)</f>
        <v>0</v>
      </c>
      <c r="I94" s="1"/>
    </row>
    <row r="95" spans="1:9">
      <c r="A95" s="78" t="s">
        <v>181</v>
      </c>
      <c r="B95" s="79" t="s">
        <v>182</v>
      </c>
      <c r="C95" s="81"/>
      <c r="D95" s="80" t="s">
        <v>183</v>
      </c>
      <c r="E95" s="176" t="s">
        <v>8</v>
      </c>
      <c r="F95" s="177">
        <v>54.57</v>
      </c>
      <c r="G95" s="177"/>
      <c r="H95" s="168">
        <f>ROUND((F95*G95),2)</f>
        <v>0</v>
      </c>
      <c r="I95" s="1"/>
    </row>
    <row r="96" spans="1:9" ht="36.75">
      <c r="A96" s="78" t="s">
        <v>184</v>
      </c>
      <c r="B96" s="79" t="s">
        <v>696</v>
      </c>
      <c r="C96" s="81"/>
      <c r="D96" s="80" t="s">
        <v>697</v>
      </c>
      <c r="E96" s="176" t="s">
        <v>8</v>
      </c>
      <c r="F96" s="177">
        <v>33.049999999999997</v>
      </c>
      <c r="G96" s="177"/>
      <c r="H96" s="168">
        <f>ROUND((F96*G96),2)</f>
        <v>0</v>
      </c>
      <c r="I96" s="1"/>
    </row>
    <row r="97" spans="1:9">
      <c r="A97" s="78"/>
      <c r="B97" s="79"/>
      <c r="C97" s="81"/>
      <c r="D97" s="80"/>
      <c r="E97" s="176"/>
      <c r="F97" s="177"/>
      <c r="G97" s="177"/>
      <c r="H97" s="168"/>
      <c r="I97" s="1"/>
    </row>
    <row r="98" spans="1:9">
      <c r="A98" s="78"/>
      <c r="B98" s="79"/>
      <c r="C98" s="81"/>
      <c r="D98" s="85" t="s">
        <v>185</v>
      </c>
      <c r="E98" s="176"/>
      <c r="F98" s="177"/>
      <c r="G98" s="177"/>
      <c r="H98" s="169">
        <f>SUM(H93:H96)</f>
        <v>0</v>
      </c>
      <c r="I98" s="1"/>
    </row>
    <row r="99" spans="1:9">
      <c r="A99" s="78"/>
      <c r="B99" s="79"/>
      <c r="C99" s="81"/>
      <c r="D99" s="80"/>
      <c r="E99" s="176"/>
      <c r="F99" s="177"/>
      <c r="G99" s="177"/>
      <c r="H99" s="168"/>
      <c r="I99" s="1"/>
    </row>
    <row r="100" spans="1:9">
      <c r="A100" s="86" t="s">
        <v>186</v>
      </c>
      <c r="B100" s="87"/>
      <c r="C100" s="88"/>
      <c r="D100" s="89" t="s">
        <v>187</v>
      </c>
      <c r="E100" s="178"/>
      <c r="F100" s="179"/>
      <c r="G100" s="179" t="s">
        <v>2</v>
      </c>
      <c r="H100" s="170"/>
      <c r="I100" s="1"/>
    </row>
    <row r="101" spans="1:9" ht="24.75">
      <c r="A101" s="78" t="s">
        <v>188</v>
      </c>
      <c r="B101" s="79" t="s">
        <v>189</v>
      </c>
      <c r="C101" s="81" t="s">
        <v>191</v>
      </c>
      <c r="D101" s="80" t="s">
        <v>190</v>
      </c>
      <c r="E101" s="176" t="s">
        <v>8</v>
      </c>
      <c r="F101" s="177">
        <v>9.52</v>
      </c>
      <c r="G101" s="177"/>
      <c r="H101" s="168">
        <f>ROUND((F101*G101),2)</f>
        <v>0</v>
      </c>
      <c r="I101" s="1"/>
    </row>
    <row r="102" spans="1:9">
      <c r="A102" s="78"/>
      <c r="B102" s="79"/>
      <c r="C102" s="81"/>
      <c r="D102" s="80"/>
      <c r="E102" s="176"/>
      <c r="F102" s="177"/>
      <c r="G102" s="177"/>
      <c r="H102" s="168"/>
      <c r="I102" s="1"/>
    </row>
    <row r="103" spans="1:9">
      <c r="A103" s="78"/>
      <c r="B103" s="79"/>
      <c r="C103" s="81"/>
      <c r="D103" s="85" t="s">
        <v>192</v>
      </c>
      <c r="E103" s="176"/>
      <c r="F103" s="177"/>
      <c r="G103" s="177"/>
      <c r="H103" s="169">
        <f>SUM(H101:H101)</f>
        <v>0</v>
      </c>
      <c r="I103" s="1"/>
    </row>
    <row r="104" spans="1:9">
      <c r="A104" s="78"/>
      <c r="B104" s="79"/>
      <c r="C104" s="81"/>
      <c r="D104" s="80"/>
      <c r="E104" s="176"/>
      <c r="F104" s="177"/>
      <c r="G104" s="177"/>
      <c r="H104" s="168"/>
      <c r="I104" s="1"/>
    </row>
    <row r="105" spans="1:9">
      <c r="A105" s="86" t="s">
        <v>193</v>
      </c>
      <c r="B105" s="87"/>
      <c r="C105" s="88"/>
      <c r="D105" s="89" t="s">
        <v>194</v>
      </c>
      <c r="E105" s="178"/>
      <c r="F105" s="179"/>
      <c r="G105" s="179" t="s">
        <v>2</v>
      </c>
      <c r="H105" s="170"/>
      <c r="I105" s="1"/>
    </row>
    <row r="106" spans="1:9">
      <c r="A106" s="78" t="s">
        <v>195</v>
      </c>
      <c r="B106" s="79"/>
      <c r="C106" s="81"/>
      <c r="D106" s="80" t="s">
        <v>196</v>
      </c>
      <c r="E106" s="176"/>
      <c r="F106" s="177"/>
      <c r="G106" s="177" t="s">
        <v>2</v>
      </c>
      <c r="H106" s="168"/>
      <c r="I106" s="1"/>
    </row>
    <row r="107" spans="1:9" ht="24.75">
      <c r="A107" s="78" t="s">
        <v>197</v>
      </c>
      <c r="B107" s="79" t="s">
        <v>198</v>
      </c>
      <c r="C107" s="81">
        <v>87634</v>
      </c>
      <c r="D107" s="80" t="s">
        <v>199</v>
      </c>
      <c r="E107" s="176" t="s">
        <v>8</v>
      </c>
      <c r="F107" s="177">
        <v>77.52</v>
      </c>
      <c r="G107" s="177"/>
      <c r="H107" s="168">
        <f>ROUND((F107*G107),2)</f>
        <v>0</v>
      </c>
      <c r="I107" s="1"/>
    </row>
    <row r="108" spans="1:9">
      <c r="A108" s="78" t="s">
        <v>200</v>
      </c>
      <c r="B108" s="79"/>
      <c r="C108" s="81"/>
      <c r="D108" s="80" t="s">
        <v>201</v>
      </c>
      <c r="E108" s="176"/>
      <c r="F108" s="177"/>
      <c r="G108" s="177" t="s">
        <v>2</v>
      </c>
      <c r="H108" s="168"/>
      <c r="I108" s="1"/>
    </row>
    <row r="109" spans="1:9" ht="24.75">
      <c r="A109" s="78" t="s">
        <v>202</v>
      </c>
      <c r="B109" s="79" t="s">
        <v>203</v>
      </c>
      <c r="C109" s="81">
        <v>87262</v>
      </c>
      <c r="D109" s="80" t="s">
        <v>204</v>
      </c>
      <c r="E109" s="176" t="s">
        <v>8</v>
      </c>
      <c r="F109" s="177">
        <v>70.56</v>
      </c>
      <c r="G109" s="177"/>
      <c r="H109" s="168">
        <f>ROUND((F109*G109),2)</f>
        <v>0</v>
      </c>
      <c r="I109" s="1"/>
    </row>
    <row r="110" spans="1:9">
      <c r="A110" s="78" t="s">
        <v>205</v>
      </c>
      <c r="B110" s="79"/>
      <c r="C110" s="81"/>
      <c r="D110" s="80" t="s">
        <v>206</v>
      </c>
      <c r="E110" s="176"/>
      <c r="F110" s="177"/>
      <c r="G110" s="177" t="s">
        <v>2</v>
      </c>
      <c r="H110" s="168"/>
      <c r="I110" s="1"/>
    </row>
    <row r="111" spans="1:9">
      <c r="A111" s="78" t="s">
        <v>207</v>
      </c>
      <c r="B111" s="79" t="s">
        <v>208</v>
      </c>
      <c r="C111" s="81"/>
      <c r="D111" s="80" t="s">
        <v>209</v>
      </c>
      <c r="E111" s="176" t="s">
        <v>8</v>
      </c>
      <c r="F111" s="177">
        <v>1.98</v>
      </c>
      <c r="G111" s="177"/>
      <c r="H111" s="168">
        <f>ROUND((F111*G111),2)</f>
        <v>0</v>
      </c>
      <c r="I111" s="1"/>
    </row>
    <row r="112" spans="1:9">
      <c r="A112" s="78" t="s">
        <v>210</v>
      </c>
      <c r="B112" s="79" t="s">
        <v>211</v>
      </c>
      <c r="C112" s="81"/>
      <c r="D112" s="80" t="s">
        <v>212</v>
      </c>
      <c r="E112" s="176" t="s">
        <v>59</v>
      </c>
      <c r="F112" s="177">
        <v>64.02</v>
      </c>
      <c r="G112" s="177"/>
      <c r="H112" s="168">
        <f>ROUND((F112*G112),2)</f>
        <v>0</v>
      </c>
      <c r="I112" s="1"/>
    </row>
    <row r="113" spans="1:9">
      <c r="A113" s="78" t="s">
        <v>213</v>
      </c>
      <c r="B113" s="79" t="s">
        <v>214</v>
      </c>
      <c r="C113" s="81"/>
      <c r="D113" s="80" t="s">
        <v>215</v>
      </c>
      <c r="E113" s="176" t="s">
        <v>8</v>
      </c>
      <c r="F113" s="177">
        <v>0.91</v>
      </c>
      <c r="G113" s="177"/>
      <c r="H113" s="168">
        <f>ROUND((F113*G113),2)</f>
        <v>0</v>
      </c>
      <c r="I113" s="1"/>
    </row>
    <row r="114" spans="1:9">
      <c r="A114" s="78"/>
      <c r="B114" s="79"/>
      <c r="C114" s="81"/>
      <c r="D114" s="80"/>
      <c r="E114" s="176"/>
      <c r="F114" s="177"/>
      <c r="G114" s="177"/>
      <c r="H114" s="168"/>
      <c r="I114" s="1"/>
    </row>
    <row r="115" spans="1:9">
      <c r="A115" s="78"/>
      <c r="B115" s="79"/>
      <c r="C115" s="81"/>
      <c r="D115" s="85" t="s">
        <v>216</v>
      </c>
      <c r="E115" s="176"/>
      <c r="F115" s="177"/>
      <c r="G115" s="177"/>
      <c r="H115" s="169">
        <f>SUM(H106:H113)</f>
        <v>0</v>
      </c>
      <c r="I115" s="1"/>
    </row>
    <row r="116" spans="1:9" ht="3.75" customHeight="1">
      <c r="A116" s="78"/>
      <c r="B116" s="79"/>
      <c r="C116" s="81"/>
      <c r="D116" s="80"/>
      <c r="E116" s="176"/>
      <c r="F116" s="177"/>
      <c r="G116" s="177"/>
      <c r="H116" s="168"/>
      <c r="I116" s="1"/>
    </row>
    <row r="117" spans="1:9">
      <c r="A117" s="86" t="s">
        <v>217</v>
      </c>
      <c r="B117" s="87"/>
      <c r="C117" s="88"/>
      <c r="D117" s="89" t="s">
        <v>218</v>
      </c>
      <c r="E117" s="178"/>
      <c r="F117" s="179"/>
      <c r="G117" s="179" t="s">
        <v>2</v>
      </c>
      <c r="H117" s="170"/>
      <c r="I117" s="1"/>
    </row>
    <row r="118" spans="1:9">
      <c r="A118" s="78" t="s">
        <v>219</v>
      </c>
      <c r="B118" s="79"/>
      <c r="C118" s="81"/>
      <c r="D118" s="80" t="s">
        <v>220</v>
      </c>
      <c r="E118" s="176"/>
      <c r="F118" s="177"/>
      <c r="G118" s="177" t="s">
        <v>2</v>
      </c>
      <c r="H118" s="168"/>
      <c r="I118" s="1"/>
    </row>
    <row r="119" spans="1:9">
      <c r="A119" s="78" t="s">
        <v>221</v>
      </c>
      <c r="B119" s="79" t="s">
        <v>222</v>
      </c>
      <c r="C119" s="81" t="s">
        <v>224</v>
      </c>
      <c r="D119" s="80" t="s">
        <v>223</v>
      </c>
      <c r="E119" s="176" t="s">
        <v>8</v>
      </c>
      <c r="F119" s="177">
        <v>10.08</v>
      </c>
      <c r="G119" s="177"/>
      <c r="H119" s="168">
        <f>ROUND((F119*G119),2)</f>
        <v>0</v>
      </c>
      <c r="I119" s="1"/>
    </row>
    <row r="120" spans="1:9">
      <c r="A120" s="78" t="s">
        <v>225</v>
      </c>
      <c r="B120" s="79" t="s">
        <v>226</v>
      </c>
      <c r="C120" s="81">
        <v>88496</v>
      </c>
      <c r="D120" s="80" t="s">
        <v>227</v>
      </c>
      <c r="E120" s="176" t="s">
        <v>8</v>
      </c>
      <c r="F120" s="177">
        <v>76</v>
      </c>
      <c r="G120" s="177"/>
      <c r="H120" s="168">
        <f>ROUND((F120*G120),2)</f>
        <v>0</v>
      </c>
      <c r="I120" s="1"/>
    </row>
    <row r="121" spans="1:9">
      <c r="A121" s="78" t="s">
        <v>228</v>
      </c>
      <c r="B121" s="79" t="s">
        <v>229</v>
      </c>
      <c r="C121" s="81">
        <v>88497</v>
      </c>
      <c r="D121" s="80" t="s">
        <v>230</v>
      </c>
      <c r="E121" s="176" t="s">
        <v>8</v>
      </c>
      <c r="F121" s="177">
        <v>54.57</v>
      </c>
      <c r="G121" s="177"/>
      <c r="H121" s="168">
        <f>ROUND((F121*G121),2)</f>
        <v>0</v>
      </c>
      <c r="I121" s="1"/>
    </row>
    <row r="122" spans="1:9">
      <c r="A122" s="78" t="s">
        <v>231</v>
      </c>
      <c r="B122" s="79" t="s">
        <v>232</v>
      </c>
      <c r="C122" s="81">
        <v>88495</v>
      </c>
      <c r="D122" s="80" t="s">
        <v>233</v>
      </c>
      <c r="E122" s="176" t="s">
        <v>8</v>
      </c>
      <c r="F122" s="177">
        <v>184.03</v>
      </c>
      <c r="G122" s="177"/>
      <c r="H122" s="168">
        <f>ROUND((F122*G122),2)</f>
        <v>0</v>
      </c>
      <c r="I122" s="1"/>
    </row>
    <row r="123" spans="1:9">
      <c r="A123" s="82" t="s">
        <v>234</v>
      </c>
      <c r="B123" s="79"/>
      <c r="C123" s="81"/>
      <c r="D123" s="85" t="s">
        <v>235</v>
      </c>
      <c r="E123" s="176"/>
      <c r="F123" s="177"/>
      <c r="G123" s="177"/>
      <c r="H123" s="168"/>
      <c r="I123" s="1"/>
    </row>
    <row r="124" spans="1:9" ht="24.75">
      <c r="A124" s="78" t="s">
        <v>236</v>
      </c>
      <c r="B124" s="79" t="s">
        <v>237</v>
      </c>
      <c r="C124" s="81">
        <v>88486</v>
      </c>
      <c r="D124" s="80" t="s">
        <v>238</v>
      </c>
      <c r="E124" s="176" t="s">
        <v>8</v>
      </c>
      <c r="F124" s="177">
        <v>75.62</v>
      </c>
      <c r="G124" s="177"/>
      <c r="H124" s="168">
        <f>ROUND((F124*G124),2)</f>
        <v>0</v>
      </c>
      <c r="I124" s="1"/>
    </row>
    <row r="125" spans="1:9">
      <c r="A125" s="82" t="s">
        <v>239</v>
      </c>
      <c r="B125" s="79"/>
      <c r="C125" s="81"/>
      <c r="D125" s="85" t="s">
        <v>240</v>
      </c>
      <c r="E125" s="176"/>
      <c r="F125" s="177"/>
      <c r="G125" s="177" t="s">
        <v>2</v>
      </c>
      <c r="H125" s="168"/>
      <c r="I125" s="1"/>
    </row>
    <row r="126" spans="1:9" ht="24.75">
      <c r="A126" s="78" t="s">
        <v>241</v>
      </c>
      <c r="B126" s="79" t="s">
        <v>242</v>
      </c>
      <c r="C126" s="81"/>
      <c r="D126" s="80" t="s">
        <v>710</v>
      </c>
      <c r="E126" s="176" t="s">
        <v>8</v>
      </c>
      <c r="F126" s="177">
        <v>240.15</v>
      </c>
      <c r="G126" s="177"/>
      <c r="H126" s="168">
        <f>ROUND((F126*G126),2)</f>
        <v>0</v>
      </c>
      <c r="I126" s="1"/>
    </row>
    <row r="127" spans="1:9">
      <c r="A127" s="78" t="s">
        <v>698</v>
      </c>
      <c r="B127" s="79" t="s">
        <v>243</v>
      </c>
      <c r="C127" s="81" t="s">
        <v>245</v>
      </c>
      <c r="D127" s="80" t="s">
        <v>244</v>
      </c>
      <c r="E127" s="176" t="s">
        <v>8</v>
      </c>
      <c r="F127" s="177">
        <v>20.25</v>
      </c>
      <c r="G127" s="177"/>
      <c r="H127" s="168">
        <f>ROUND((F127*G127),2)</f>
        <v>0</v>
      </c>
      <c r="I127" s="1"/>
    </row>
    <row r="128" spans="1:9" ht="24.75">
      <c r="A128" s="78" t="s">
        <v>699</v>
      </c>
      <c r="B128" s="79" t="s">
        <v>246</v>
      </c>
      <c r="C128" s="81" t="s">
        <v>248</v>
      </c>
      <c r="D128" s="80" t="s">
        <v>247</v>
      </c>
      <c r="E128" s="176" t="s">
        <v>8</v>
      </c>
      <c r="F128" s="177">
        <v>10.08</v>
      </c>
      <c r="G128" s="177"/>
      <c r="H128" s="168">
        <f>ROUND((F128*G128),2)</f>
        <v>0</v>
      </c>
      <c r="I128" s="1"/>
    </row>
    <row r="129" spans="1:9">
      <c r="A129" s="78"/>
      <c r="B129" s="79"/>
      <c r="C129" s="81"/>
      <c r="D129" s="80"/>
      <c r="E129" s="176"/>
      <c r="F129" s="177"/>
      <c r="G129" s="177"/>
      <c r="H129" s="168"/>
      <c r="I129" s="1"/>
    </row>
    <row r="130" spans="1:9">
      <c r="A130" s="82"/>
      <c r="B130" s="83"/>
      <c r="C130" s="84"/>
      <c r="D130" s="85" t="s">
        <v>249</v>
      </c>
      <c r="E130" s="180"/>
      <c r="F130" s="181"/>
      <c r="G130" s="181"/>
      <c r="H130" s="169">
        <f>SUM(H118:H128)</f>
        <v>0</v>
      </c>
      <c r="I130" s="1"/>
    </row>
    <row r="131" spans="1:9" ht="6" customHeight="1">
      <c r="A131" s="78"/>
      <c r="B131" s="79"/>
      <c r="C131" s="81"/>
      <c r="D131" s="80"/>
      <c r="E131" s="176"/>
      <c r="F131" s="177"/>
      <c r="G131" s="177"/>
      <c r="H131" s="168"/>
      <c r="I131" s="1"/>
    </row>
    <row r="132" spans="1:9">
      <c r="A132" s="86" t="s">
        <v>250</v>
      </c>
      <c r="B132" s="87"/>
      <c r="C132" s="88"/>
      <c r="D132" s="89" t="s">
        <v>251</v>
      </c>
      <c r="E132" s="178"/>
      <c r="F132" s="179"/>
      <c r="G132" s="179" t="s">
        <v>2</v>
      </c>
      <c r="H132" s="170"/>
      <c r="I132" s="1"/>
    </row>
    <row r="133" spans="1:9" ht="24.75">
      <c r="A133" s="78" t="s">
        <v>252</v>
      </c>
      <c r="B133" s="79" t="s">
        <v>253</v>
      </c>
      <c r="C133" s="81" t="s">
        <v>255</v>
      </c>
      <c r="D133" s="80" t="s">
        <v>254</v>
      </c>
      <c r="E133" s="176" t="s">
        <v>32</v>
      </c>
      <c r="F133" s="177">
        <v>1</v>
      </c>
      <c r="G133" s="177"/>
      <c r="H133" s="168">
        <f>ROUND((F133*G133),2)</f>
        <v>0</v>
      </c>
      <c r="I133" s="1"/>
    </row>
    <row r="134" spans="1:9" ht="24.75">
      <c r="A134" s="78" t="s">
        <v>256</v>
      </c>
      <c r="B134" s="79" t="s">
        <v>257</v>
      </c>
      <c r="C134" s="81" t="s">
        <v>255</v>
      </c>
      <c r="D134" s="80" t="s">
        <v>258</v>
      </c>
      <c r="E134" s="176" t="s">
        <v>32</v>
      </c>
      <c r="F134" s="177">
        <v>2</v>
      </c>
      <c r="G134" s="177"/>
      <c r="H134" s="168">
        <f>ROUND((F134*G134),2)</f>
        <v>0</v>
      </c>
      <c r="I134" s="1"/>
    </row>
    <row r="135" spans="1:9">
      <c r="A135" s="78" t="s">
        <v>259</v>
      </c>
      <c r="B135" s="79" t="s">
        <v>260</v>
      </c>
      <c r="C135" s="81"/>
      <c r="D135" s="80" t="s">
        <v>261</v>
      </c>
      <c r="E135" s="176" t="s">
        <v>59</v>
      </c>
      <c r="F135" s="177">
        <v>2.4</v>
      </c>
      <c r="G135" s="177"/>
      <c r="H135" s="168">
        <f>ROUND((F135*G135),2)</f>
        <v>0</v>
      </c>
      <c r="I135" s="1"/>
    </row>
    <row r="136" spans="1:9">
      <c r="A136" s="78" t="s">
        <v>262</v>
      </c>
      <c r="B136" s="79" t="s">
        <v>263</v>
      </c>
      <c r="C136" s="81"/>
      <c r="D136" s="80" t="s">
        <v>264</v>
      </c>
      <c r="E136" s="176" t="s">
        <v>59</v>
      </c>
      <c r="F136" s="177">
        <v>2.15</v>
      </c>
      <c r="G136" s="177"/>
      <c r="H136" s="168">
        <f>ROUND((F136*G136),2)</f>
        <v>0</v>
      </c>
      <c r="I136" s="1"/>
    </row>
    <row r="137" spans="1:9">
      <c r="A137" s="78"/>
      <c r="B137" s="79"/>
      <c r="C137" s="81"/>
      <c r="D137" s="80"/>
      <c r="E137" s="176"/>
      <c r="F137" s="177"/>
      <c r="G137" s="177"/>
      <c r="H137" s="168"/>
      <c r="I137" s="1"/>
    </row>
    <row r="138" spans="1:9">
      <c r="A138" s="78"/>
      <c r="B138" s="79"/>
      <c r="C138" s="81"/>
      <c r="D138" s="85" t="s">
        <v>265</v>
      </c>
      <c r="E138" s="176"/>
      <c r="F138" s="177"/>
      <c r="G138" s="177"/>
      <c r="H138" s="169">
        <f>SUM(H133:H136)</f>
        <v>0</v>
      </c>
      <c r="I138" s="1"/>
    </row>
    <row r="139" spans="1:9">
      <c r="A139" s="78"/>
      <c r="B139" s="79"/>
      <c r="C139" s="81"/>
      <c r="D139" s="80"/>
      <c r="E139" s="176"/>
      <c r="F139" s="177"/>
      <c r="G139" s="177"/>
      <c r="H139" s="168"/>
      <c r="I139" s="1"/>
    </row>
    <row r="140" spans="1:9">
      <c r="A140" s="86" t="s">
        <v>266</v>
      </c>
      <c r="B140" s="87"/>
      <c r="C140" s="88"/>
      <c r="D140" s="89" t="s">
        <v>267</v>
      </c>
      <c r="E140" s="178"/>
      <c r="F140" s="179"/>
      <c r="G140" s="179" t="s">
        <v>2</v>
      </c>
      <c r="H140" s="170"/>
      <c r="I140" s="1"/>
    </row>
    <row r="141" spans="1:9">
      <c r="A141" s="78" t="s">
        <v>268</v>
      </c>
      <c r="B141" s="79"/>
      <c r="C141" s="81"/>
      <c r="D141" s="80" t="s">
        <v>269</v>
      </c>
      <c r="E141" s="176"/>
      <c r="F141" s="177"/>
      <c r="G141" s="177" t="s">
        <v>2</v>
      </c>
      <c r="H141" s="168"/>
      <c r="I141" s="1"/>
    </row>
    <row r="142" spans="1:9" ht="24.75">
      <c r="A142" s="78" t="s">
        <v>270</v>
      </c>
      <c r="B142" s="79" t="s">
        <v>271</v>
      </c>
      <c r="C142" s="81">
        <v>92868</v>
      </c>
      <c r="D142" s="80" t="s">
        <v>272</v>
      </c>
      <c r="E142" s="176" t="s">
        <v>32</v>
      </c>
      <c r="F142" s="177">
        <v>23</v>
      </c>
      <c r="G142" s="177"/>
      <c r="H142" s="168">
        <f>ROUND((F142*G142),2)</f>
        <v>0</v>
      </c>
      <c r="I142" s="1"/>
    </row>
    <row r="143" spans="1:9" ht="24.75">
      <c r="A143" s="78" t="s">
        <v>273</v>
      </c>
      <c r="B143" s="79" t="s">
        <v>274</v>
      </c>
      <c r="C143" s="81">
        <v>92869</v>
      </c>
      <c r="D143" s="80" t="s">
        <v>275</v>
      </c>
      <c r="E143" s="176" t="s">
        <v>32</v>
      </c>
      <c r="F143" s="177">
        <v>10</v>
      </c>
      <c r="G143" s="177"/>
      <c r="H143" s="168">
        <f>ROUND((F143*G143),2)</f>
        <v>0</v>
      </c>
      <c r="I143" s="1"/>
    </row>
    <row r="144" spans="1:9" ht="24.75">
      <c r="A144" s="78" t="s">
        <v>276</v>
      </c>
      <c r="B144" s="79" t="s">
        <v>277</v>
      </c>
      <c r="C144" s="81">
        <v>92872</v>
      </c>
      <c r="D144" s="80" t="s">
        <v>278</v>
      </c>
      <c r="E144" s="176" t="s">
        <v>32</v>
      </c>
      <c r="F144" s="177">
        <v>1</v>
      </c>
      <c r="G144" s="177"/>
      <c r="H144" s="168">
        <f>ROUND((F144*G144),2)</f>
        <v>0</v>
      </c>
      <c r="I144" s="1"/>
    </row>
    <row r="145" spans="1:9">
      <c r="A145" s="78" t="s">
        <v>279</v>
      </c>
      <c r="B145" s="79"/>
      <c r="C145" s="81"/>
      <c r="D145" s="80" t="s">
        <v>280</v>
      </c>
      <c r="E145" s="176"/>
      <c r="F145" s="177"/>
      <c r="G145" s="177"/>
      <c r="H145" s="168"/>
      <c r="I145" s="1"/>
    </row>
    <row r="146" spans="1:9" ht="24.75">
      <c r="A146" s="78" t="s">
        <v>281</v>
      </c>
      <c r="B146" s="79" t="s">
        <v>282</v>
      </c>
      <c r="C146" s="81">
        <v>92000</v>
      </c>
      <c r="D146" s="80" t="s">
        <v>283</v>
      </c>
      <c r="E146" s="176" t="s">
        <v>32</v>
      </c>
      <c r="F146" s="177">
        <v>14</v>
      </c>
      <c r="G146" s="177"/>
      <c r="H146" s="168">
        <f>ROUND((F146*G146),2)</f>
        <v>0</v>
      </c>
      <c r="I146" s="1"/>
    </row>
    <row r="147" spans="1:9" ht="24.75">
      <c r="A147" s="78" t="s">
        <v>284</v>
      </c>
      <c r="B147" s="79" t="s">
        <v>285</v>
      </c>
      <c r="C147" s="81">
        <v>92001</v>
      </c>
      <c r="D147" s="80" t="s">
        <v>286</v>
      </c>
      <c r="E147" s="176" t="s">
        <v>32</v>
      </c>
      <c r="F147" s="177">
        <v>5</v>
      </c>
      <c r="G147" s="177"/>
      <c r="H147" s="168">
        <f>ROUND((F147*G147),2)</f>
        <v>0</v>
      </c>
      <c r="I147" s="1"/>
    </row>
    <row r="148" spans="1:9" ht="24.75">
      <c r="A148" s="78" t="s">
        <v>287</v>
      </c>
      <c r="B148" s="79" t="s">
        <v>288</v>
      </c>
      <c r="C148" s="81">
        <v>91952</v>
      </c>
      <c r="D148" s="80" t="s">
        <v>289</v>
      </c>
      <c r="E148" s="176" t="s">
        <v>32</v>
      </c>
      <c r="F148" s="177">
        <v>10</v>
      </c>
      <c r="G148" s="177"/>
      <c r="H148" s="168">
        <f>ROUND((F148*G148),2)</f>
        <v>0</v>
      </c>
      <c r="I148" s="1"/>
    </row>
    <row r="149" spans="1:9" ht="24.75">
      <c r="A149" s="78" t="s">
        <v>290</v>
      </c>
      <c r="B149" s="79" t="s">
        <v>291</v>
      </c>
      <c r="C149" s="81">
        <v>91967</v>
      </c>
      <c r="D149" s="80" t="s">
        <v>292</v>
      </c>
      <c r="E149" s="176" t="s">
        <v>32</v>
      </c>
      <c r="F149" s="177">
        <v>4</v>
      </c>
      <c r="G149" s="177"/>
      <c r="H149" s="168">
        <f>ROUND((F149*G149),2)</f>
        <v>0</v>
      </c>
      <c r="I149" s="1"/>
    </row>
    <row r="150" spans="1:9">
      <c r="A150" s="78" t="s">
        <v>293</v>
      </c>
      <c r="B150" s="79"/>
      <c r="C150" s="81"/>
      <c r="D150" s="80" t="s">
        <v>294</v>
      </c>
      <c r="E150" s="176"/>
      <c r="F150" s="177"/>
      <c r="G150" s="177" t="s">
        <v>2</v>
      </c>
      <c r="H150" s="168"/>
      <c r="I150" s="1"/>
    </row>
    <row r="151" spans="1:9" ht="24.75">
      <c r="A151" s="78" t="s">
        <v>295</v>
      </c>
      <c r="B151" s="79" t="s">
        <v>296</v>
      </c>
      <c r="C151" s="81">
        <v>91834</v>
      </c>
      <c r="D151" s="80" t="s">
        <v>297</v>
      </c>
      <c r="E151" s="176" t="s">
        <v>59</v>
      </c>
      <c r="F151" s="177">
        <v>200</v>
      </c>
      <c r="G151" s="177"/>
      <c r="H151" s="168">
        <f>ROUND((F151*G151),2)</f>
        <v>0</v>
      </c>
      <c r="I151" s="1"/>
    </row>
    <row r="152" spans="1:9" ht="24.75">
      <c r="A152" s="78" t="s">
        <v>298</v>
      </c>
      <c r="B152" s="79" t="s">
        <v>299</v>
      </c>
      <c r="C152" s="81">
        <v>91856</v>
      </c>
      <c r="D152" s="80" t="s">
        <v>300</v>
      </c>
      <c r="E152" s="176" t="s">
        <v>59</v>
      </c>
      <c r="F152" s="177">
        <v>50</v>
      </c>
      <c r="G152" s="177"/>
      <c r="H152" s="168">
        <f>ROUND((F152*G152),2)</f>
        <v>0</v>
      </c>
      <c r="I152" s="1"/>
    </row>
    <row r="153" spans="1:9">
      <c r="A153" s="78" t="s">
        <v>301</v>
      </c>
      <c r="B153" s="79"/>
      <c r="C153" s="81"/>
      <c r="D153" s="80" t="s">
        <v>302</v>
      </c>
      <c r="E153" s="176"/>
      <c r="F153" s="177"/>
      <c r="G153" s="177"/>
      <c r="H153" s="168"/>
      <c r="I153" s="1"/>
    </row>
    <row r="154" spans="1:9" ht="24.75">
      <c r="A154" s="78" t="s">
        <v>303</v>
      </c>
      <c r="B154" s="79" t="s">
        <v>304</v>
      </c>
      <c r="C154" s="81">
        <v>91868</v>
      </c>
      <c r="D154" s="80" t="s">
        <v>305</v>
      </c>
      <c r="E154" s="176" t="s">
        <v>59</v>
      </c>
      <c r="F154" s="177">
        <v>18</v>
      </c>
      <c r="G154" s="177"/>
      <c r="H154" s="168">
        <f>ROUND((F154*G154),2)</f>
        <v>0</v>
      </c>
      <c r="I154" s="1"/>
    </row>
    <row r="155" spans="1:9">
      <c r="A155" s="78" t="s">
        <v>306</v>
      </c>
      <c r="B155" s="79"/>
      <c r="C155" s="81"/>
      <c r="D155" s="80" t="s">
        <v>307</v>
      </c>
      <c r="E155" s="176"/>
      <c r="F155" s="177"/>
      <c r="G155" s="177" t="s">
        <v>2</v>
      </c>
      <c r="H155" s="168"/>
      <c r="I155" s="1"/>
    </row>
    <row r="156" spans="1:9" ht="27" customHeight="1">
      <c r="A156" s="78" t="s">
        <v>308</v>
      </c>
      <c r="B156" s="79" t="s">
        <v>309</v>
      </c>
      <c r="C156" s="81">
        <v>91893</v>
      </c>
      <c r="D156" s="80" t="s">
        <v>310</v>
      </c>
      <c r="E156" s="176" t="s">
        <v>32</v>
      </c>
      <c r="F156" s="177">
        <v>4</v>
      </c>
      <c r="G156" s="177"/>
      <c r="H156" s="168">
        <f>ROUND((F156*G156),2)</f>
        <v>0</v>
      </c>
      <c r="I156" s="1"/>
    </row>
    <row r="157" spans="1:9">
      <c r="A157" s="78" t="s">
        <v>311</v>
      </c>
      <c r="B157" s="79"/>
      <c r="C157" s="81"/>
      <c r="D157" s="80" t="s">
        <v>312</v>
      </c>
      <c r="E157" s="176"/>
      <c r="F157" s="177"/>
      <c r="G157" s="177" t="s">
        <v>2</v>
      </c>
      <c r="H157" s="168"/>
      <c r="I157" s="1"/>
    </row>
    <row r="158" spans="1:9" ht="24.75">
      <c r="A158" s="78" t="s">
        <v>313</v>
      </c>
      <c r="B158" s="79" t="s">
        <v>314</v>
      </c>
      <c r="C158" s="81">
        <v>91880</v>
      </c>
      <c r="D158" s="80" t="s">
        <v>315</v>
      </c>
      <c r="E158" s="176" t="s">
        <v>32</v>
      </c>
      <c r="F158" s="177">
        <v>4</v>
      </c>
      <c r="G158" s="177"/>
      <c r="H158" s="168">
        <f>ROUND((F158*G158),2)</f>
        <v>0</v>
      </c>
      <c r="I158" s="1"/>
    </row>
    <row r="159" spans="1:9">
      <c r="A159" s="78" t="s">
        <v>316</v>
      </c>
      <c r="B159" s="79"/>
      <c r="C159" s="81"/>
      <c r="D159" s="80" t="s">
        <v>317</v>
      </c>
      <c r="E159" s="176"/>
      <c r="F159" s="177"/>
      <c r="G159" s="177"/>
      <c r="H159" s="168"/>
      <c r="I159" s="1"/>
    </row>
    <row r="160" spans="1:9" ht="24.75">
      <c r="A160" s="78" t="s">
        <v>318</v>
      </c>
      <c r="B160" s="79" t="s">
        <v>319</v>
      </c>
      <c r="C160" s="81">
        <v>91924</v>
      </c>
      <c r="D160" s="80" t="s">
        <v>320</v>
      </c>
      <c r="E160" s="176" t="s">
        <v>59</v>
      </c>
      <c r="F160" s="177">
        <v>600</v>
      </c>
      <c r="G160" s="177"/>
      <c r="H160" s="168">
        <f>ROUND((F160*G160),2)</f>
        <v>0</v>
      </c>
      <c r="I160" s="1"/>
    </row>
    <row r="161" spans="1:9" ht="24.75">
      <c r="A161" s="78" t="s">
        <v>321</v>
      </c>
      <c r="B161" s="79" t="s">
        <v>322</v>
      </c>
      <c r="C161" s="81">
        <v>91926</v>
      </c>
      <c r="D161" s="80" t="s">
        <v>323</v>
      </c>
      <c r="E161" s="176" t="s">
        <v>59</v>
      </c>
      <c r="F161" s="177">
        <v>300</v>
      </c>
      <c r="G161" s="177"/>
      <c r="H161" s="168">
        <f>ROUND((F161*G161),2)</f>
        <v>0</v>
      </c>
      <c r="I161" s="1"/>
    </row>
    <row r="162" spans="1:9" ht="24.75">
      <c r="A162" s="78" t="s">
        <v>324</v>
      </c>
      <c r="B162" s="79" t="s">
        <v>325</v>
      </c>
      <c r="C162" s="81">
        <v>91930</v>
      </c>
      <c r="D162" s="80" t="s">
        <v>326</v>
      </c>
      <c r="E162" s="176" t="s">
        <v>59</v>
      </c>
      <c r="F162" s="177">
        <v>100</v>
      </c>
      <c r="G162" s="177"/>
      <c r="H162" s="168">
        <f>ROUND((F162*G162),2)</f>
        <v>0</v>
      </c>
      <c r="I162" s="1"/>
    </row>
    <row r="163" spans="1:9">
      <c r="A163" s="78" t="s">
        <v>327</v>
      </c>
      <c r="B163" s="79"/>
      <c r="C163" s="81"/>
      <c r="D163" s="80" t="s">
        <v>328</v>
      </c>
      <c r="E163" s="176"/>
      <c r="F163" s="177"/>
      <c r="G163" s="177"/>
      <c r="H163" s="168"/>
      <c r="I163" s="1"/>
    </row>
    <row r="164" spans="1:9" ht="36.75">
      <c r="A164" s="78" t="s">
        <v>329</v>
      </c>
      <c r="B164" s="79" t="s">
        <v>330</v>
      </c>
      <c r="C164" s="81">
        <v>83463</v>
      </c>
      <c r="D164" s="80" t="s">
        <v>331</v>
      </c>
      <c r="E164" s="176" t="s">
        <v>32</v>
      </c>
      <c r="F164" s="177">
        <v>3</v>
      </c>
      <c r="G164" s="177"/>
      <c r="H164" s="168">
        <f t="shared" ref="H164:H169" si="2">ROUND((F164*G164),2)</f>
        <v>0</v>
      </c>
      <c r="I164" s="1"/>
    </row>
    <row r="165" spans="1:9" ht="24.75">
      <c r="A165" s="78" t="s">
        <v>332</v>
      </c>
      <c r="B165" s="79" t="s">
        <v>333</v>
      </c>
      <c r="C165" s="81">
        <v>93660</v>
      </c>
      <c r="D165" s="80" t="s">
        <v>334</v>
      </c>
      <c r="E165" s="176" t="s">
        <v>32</v>
      </c>
      <c r="F165" s="177">
        <v>3</v>
      </c>
      <c r="G165" s="177"/>
      <c r="H165" s="168">
        <f t="shared" si="2"/>
        <v>0</v>
      </c>
      <c r="I165" s="1"/>
    </row>
    <row r="166" spans="1:9" ht="24.75">
      <c r="A166" s="78" t="s">
        <v>335</v>
      </c>
      <c r="B166" s="79" t="s">
        <v>336</v>
      </c>
      <c r="C166" s="81">
        <v>93661</v>
      </c>
      <c r="D166" s="80" t="s">
        <v>337</v>
      </c>
      <c r="E166" s="176" t="s">
        <v>32</v>
      </c>
      <c r="F166" s="177">
        <v>3</v>
      </c>
      <c r="G166" s="177"/>
      <c r="H166" s="168">
        <f t="shared" si="2"/>
        <v>0</v>
      </c>
      <c r="I166" s="1"/>
    </row>
    <row r="167" spans="1:9" ht="24.75">
      <c r="A167" s="78" t="s">
        <v>338</v>
      </c>
      <c r="B167" s="79" t="s">
        <v>339</v>
      </c>
      <c r="C167" s="81">
        <v>93664</v>
      </c>
      <c r="D167" s="80" t="s">
        <v>340</v>
      </c>
      <c r="E167" s="176" t="s">
        <v>32</v>
      </c>
      <c r="F167" s="177">
        <v>7</v>
      </c>
      <c r="G167" s="177"/>
      <c r="H167" s="168">
        <f t="shared" si="2"/>
        <v>0</v>
      </c>
      <c r="I167" s="1"/>
    </row>
    <row r="168" spans="1:9" ht="24.75">
      <c r="A168" s="78" t="s">
        <v>341</v>
      </c>
      <c r="B168" s="79" t="s">
        <v>342</v>
      </c>
      <c r="C168" s="81">
        <v>93665</v>
      </c>
      <c r="D168" s="80" t="s">
        <v>343</v>
      </c>
      <c r="E168" s="176" t="s">
        <v>32</v>
      </c>
      <c r="F168" s="177">
        <v>3</v>
      </c>
      <c r="G168" s="177"/>
      <c r="H168" s="168">
        <f t="shared" si="2"/>
        <v>0</v>
      </c>
      <c r="I168" s="1"/>
    </row>
    <row r="169" spans="1:9" ht="24.75">
      <c r="A169" s="78" t="s">
        <v>344</v>
      </c>
      <c r="B169" s="79" t="s">
        <v>345</v>
      </c>
      <c r="C169" s="81"/>
      <c r="D169" s="80" t="s">
        <v>346</v>
      </c>
      <c r="E169" s="176" t="s">
        <v>32</v>
      </c>
      <c r="F169" s="177">
        <v>3</v>
      </c>
      <c r="G169" s="177"/>
      <c r="H169" s="168">
        <f t="shared" si="2"/>
        <v>0</v>
      </c>
      <c r="I169" s="1"/>
    </row>
    <row r="170" spans="1:9">
      <c r="A170" s="78" t="s">
        <v>347</v>
      </c>
      <c r="B170" s="79"/>
      <c r="C170" s="81"/>
      <c r="D170" s="80" t="s">
        <v>348</v>
      </c>
      <c r="E170" s="176"/>
      <c r="F170" s="177"/>
      <c r="G170" s="177" t="s">
        <v>2</v>
      </c>
      <c r="H170" s="168"/>
      <c r="I170" s="1"/>
    </row>
    <row r="171" spans="1:9" ht="24.75">
      <c r="A171" s="78" t="s">
        <v>349</v>
      </c>
      <c r="B171" s="79" t="s">
        <v>350</v>
      </c>
      <c r="C171" s="81">
        <v>39688</v>
      </c>
      <c r="D171" s="80" t="s">
        <v>351</v>
      </c>
      <c r="E171" s="176" t="s">
        <v>32</v>
      </c>
      <c r="F171" s="177">
        <v>1</v>
      </c>
      <c r="G171" s="177"/>
      <c r="H171" s="168">
        <f>ROUND((F171*G171),2)</f>
        <v>0</v>
      </c>
      <c r="I171" s="1"/>
    </row>
    <row r="172" spans="1:9">
      <c r="A172" s="78" t="s">
        <v>352</v>
      </c>
      <c r="B172" s="79"/>
      <c r="C172" s="81"/>
      <c r="D172" s="80" t="s">
        <v>353</v>
      </c>
      <c r="E172" s="176"/>
      <c r="F172" s="177"/>
      <c r="G172" s="177"/>
      <c r="H172" s="168"/>
      <c r="I172" s="1"/>
    </row>
    <row r="173" spans="1:9" ht="24.75">
      <c r="A173" s="78" t="s">
        <v>354</v>
      </c>
      <c r="B173" s="79" t="s">
        <v>355</v>
      </c>
      <c r="C173" s="81" t="s">
        <v>357</v>
      </c>
      <c r="D173" s="80" t="s">
        <v>356</v>
      </c>
      <c r="E173" s="176" t="s">
        <v>32</v>
      </c>
      <c r="F173" s="177">
        <v>5</v>
      </c>
      <c r="G173" s="177"/>
      <c r="H173" s="168">
        <f>ROUND((F173*G173),2)</f>
        <v>0</v>
      </c>
      <c r="I173" s="1"/>
    </row>
    <row r="174" spans="1:9" ht="36.75">
      <c r="A174" s="78" t="s">
        <v>358</v>
      </c>
      <c r="B174" s="79" t="s">
        <v>359</v>
      </c>
      <c r="C174" s="81"/>
      <c r="D174" s="80" t="s">
        <v>360</v>
      </c>
      <c r="E174" s="176" t="s">
        <v>32</v>
      </c>
      <c r="F174" s="177">
        <v>1</v>
      </c>
      <c r="G174" s="177"/>
      <c r="H174" s="168">
        <f>ROUND((F174*G174),2)</f>
        <v>0</v>
      </c>
      <c r="I174" s="1"/>
    </row>
    <row r="175" spans="1:9" ht="24.75">
      <c r="A175" s="78" t="s">
        <v>361</v>
      </c>
      <c r="B175" s="79" t="s">
        <v>362</v>
      </c>
      <c r="C175" s="81"/>
      <c r="D175" s="80" t="s">
        <v>363</v>
      </c>
      <c r="E175" s="176" t="s">
        <v>32</v>
      </c>
      <c r="F175" s="177">
        <v>13</v>
      </c>
      <c r="G175" s="177"/>
      <c r="H175" s="168">
        <f>ROUND((F175*G175),2)</f>
        <v>0</v>
      </c>
      <c r="I175" s="1"/>
    </row>
    <row r="176" spans="1:9" ht="24.75">
      <c r="A176" s="78" t="s">
        <v>364</v>
      </c>
      <c r="B176" s="79" t="s">
        <v>365</v>
      </c>
      <c r="C176" s="81"/>
      <c r="D176" s="80" t="s">
        <v>366</v>
      </c>
      <c r="E176" s="176" t="s">
        <v>32</v>
      </c>
      <c r="F176" s="177">
        <v>19</v>
      </c>
      <c r="G176" s="177"/>
      <c r="H176" s="168">
        <f>ROUND((F176*G176),2)</f>
        <v>0</v>
      </c>
      <c r="I176" s="1"/>
    </row>
    <row r="177" spans="1:9" ht="24.75">
      <c r="A177" s="78" t="s">
        <v>367</v>
      </c>
      <c r="B177" s="79" t="s">
        <v>368</v>
      </c>
      <c r="C177" s="81"/>
      <c r="D177" s="80" t="s">
        <v>369</v>
      </c>
      <c r="E177" s="176" t="s">
        <v>32</v>
      </c>
      <c r="F177" s="177">
        <v>19</v>
      </c>
      <c r="G177" s="177"/>
      <c r="H177" s="168">
        <f>ROUND((F177*G177),2)</f>
        <v>0</v>
      </c>
      <c r="I177" s="1"/>
    </row>
    <row r="178" spans="1:9">
      <c r="A178" s="78"/>
      <c r="B178" s="79"/>
      <c r="C178" s="81"/>
      <c r="D178" s="80"/>
      <c r="E178" s="176"/>
      <c r="F178" s="177"/>
      <c r="G178" s="177"/>
      <c r="H178" s="168"/>
      <c r="I178" s="1"/>
    </row>
    <row r="179" spans="1:9">
      <c r="A179" s="78"/>
      <c r="B179" s="79"/>
      <c r="C179" s="81"/>
      <c r="D179" s="85" t="s">
        <v>370</v>
      </c>
      <c r="E179" s="176"/>
      <c r="F179" s="177"/>
      <c r="G179" s="177"/>
      <c r="H179" s="169">
        <f>SUM(H141:H177)</f>
        <v>0</v>
      </c>
      <c r="I179" s="1"/>
    </row>
    <row r="180" spans="1:9" ht="4.5" customHeight="1">
      <c r="A180" s="78"/>
      <c r="B180" s="79"/>
      <c r="C180" s="81"/>
      <c r="D180" s="80"/>
      <c r="E180" s="176"/>
      <c r="F180" s="177"/>
      <c r="G180" s="177"/>
      <c r="H180" s="168"/>
      <c r="I180" s="1"/>
    </row>
    <row r="181" spans="1:9">
      <c r="A181" s="86" t="s">
        <v>371</v>
      </c>
      <c r="B181" s="87"/>
      <c r="C181" s="88"/>
      <c r="D181" s="89" t="s">
        <v>709</v>
      </c>
      <c r="E181" s="178"/>
      <c r="F181" s="179"/>
      <c r="G181" s="179" t="s">
        <v>2</v>
      </c>
      <c r="H181" s="170"/>
      <c r="I181" s="1"/>
    </row>
    <row r="182" spans="1:9" ht="24.75">
      <c r="A182" s="78" t="s">
        <v>372</v>
      </c>
      <c r="B182" s="79" t="s">
        <v>373</v>
      </c>
      <c r="C182" s="81"/>
      <c r="D182" s="80" t="s">
        <v>374</v>
      </c>
      <c r="E182" s="176" t="s">
        <v>32</v>
      </c>
      <c r="F182" s="177">
        <v>3</v>
      </c>
      <c r="G182" s="177"/>
      <c r="H182" s="168">
        <f>ROUND((F182*G182),2)</f>
        <v>0</v>
      </c>
      <c r="I182" s="1"/>
    </row>
    <row r="183" spans="1:9" ht="24.75">
      <c r="A183" s="78" t="s">
        <v>375</v>
      </c>
      <c r="B183" s="79" t="s">
        <v>376</v>
      </c>
      <c r="C183" s="81"/>
      <c r="D183" s="80" t="s">
        <v>377</v>
      </c>
      <c r="E183" s="176" t="s">
        <v>32</v>
      </c>
      <c r="F183" s="177">
        <v>2</v>
      </c>
      <c r="G183" s="177"/>
      <c r="H183" s="168">
        <f>ROUND((F183*G183),2)</f>
        <v>0</v>
      </c>
      <c r="I183" s="1"/>
    </row>
    <row r="184" spans="1:9">
      <c r="A184" s="78"/>
      <c r="B184" s="79"/>
      <c r="C184" s="81"/>
      <c r="D184" s="80"/>
      <c r="E184" s="176"/>
      <c r="F184" s="177"/>
      <c r="G184" s="177"/>
      <c r="H184" s="168"/>
      <c r="I184" s="1"/>
    </row>
    <row r="185" spans="1:9">
      <c r="A185" s="82"/>
      <c r="B185" s="83"/>
      <c r="C185" s="84"/>
      <c r="D185" s="85" t="s">
        <v>378</v>
      </c>
      <c r="E185" s="180"/>
      <c r="F185" s="181"/>
      <c r="G185" s="181"/>
      <c r="H185" s="169">
        <f>SUM(H182:H183)</f>
        <v>0</v>
      </c>
      <c r="I185" s="1"/>
    </row>
    <row r="186" spans="1:9">
      <c r="A186" s="78"/>
      <c r="B186" s="79"/>
      <c r="C186" s="81"/>
      <c r="D186" s="80"/>
      <c r="E186" s="176"/>
      <c r="F186" s="177"/>
      <c r="G186" s="177"/>
      <c r="H186" s="168"/>
      <c r="I186" s="1"/>
    </row>
    <row r="187" spans="1:9">
      <c r="A187" s="86" t="s">
        <v>379</v>
      </c>
      <c r="B187" s="87"/>
      <c r="C187" s="88"/>
      <c r="D187" s="89" t="s">
        <v>700</v>
      </c>
      <c r="E187" s="178"/>
      <c r="F187" s="179"/>
      <c r="G187" s="179" t="s">
        <v>2</v>
      </c>
      <c r="H187" s="170"/>
      <c r="I187" s="1"/>
    </row>
    <row r="188" spans="1:9">
      <c r="A188" s="78" t="s">
        <v>380</v>
      </c>
      <c r="B188" s="79"/>
      <c r="C188" s="81"/>
      <c r="D188" s="80" t="s">
        <v>269</v>
      </c>
      <c r="E188" s="176"/>
      <c r="F188" s="177"/>
      <c r="G188" s="177" t="s">
        <v>2</v>
      </c>
      <c r="H188" s="168"/>
      <c r="I188" s="1"/>
    </row>
    <row r="189" spans="1:9" ht="24.75">
      <c r="A189" s="78" t="s">
        <v>381</v>
      </c>
      <c r="B189" s="79" t="s">
        <v>277</v>
      </c>
      <c r="C189" s="81">
        <v>92872</v>
      </c>
      <c r="D189" s="80" t="s">
        <v>278</v>
      </c>
      <c r="E189" s="176" t="s">
        <v>32</v>
      </c>
      <c r="F189" s="177">
        <v>11</v>
      </c>
      <c r="G189" s="177"/>
      <c r="H189" s="168">
        <f>ROUND((F189*G189),2)</f>
        <v>0</v>
      </c>
      <c r="I189" s="1"/>
    </row>
    <row r="190" spans="1:9" ht="24.75">
      <c r="A190" s="78" t="s">
        <v>382</v>
      </c>
      <c r="B190" s="79" t="s">
        <v>383</v>
      </c>
      <c r="C190" s="81">
        <v>83371</v>
      </c>
      <c r="D190" s="80" t="s">
        <v>384</v>
      </c>
      <c r="E190" s="176" t="s">
        <v>32</v>
      </c>
      <c r="F190" s="177">
        <v>2</v>
      </c>
      <c r="G190" s="177"/>
      <c r="H190" s="168">
        <f>ROUND((F190*G190),2)</f>
        <v>0</v>
      </c>
      <c r="I190" s="1"/>
    </row>
    <row r="191" spans="1:9">
      <c r="A191" s="78" t="s">
        <v>385</v>
      </c>
      <c r="B191" s="79"/>
      <c r="C191" s="81"/>
      <c r="D191" s="80" t="s">
        <v>386</v>
      </c>
      <c r="E191" s="176"/>
      <c r="F191" s="177"/>
      <c r="G191" s="177"/>
      <c r="H191" s="168"/>
      <c r="I191" s="1"/>
    </row>
    <row r="192" spans="1:9" ht="24.75">
      <c r="A192" s="78" t="s">
        <v>387</v>
      </c>
      <c r="B192" s="79" t="s">
        <v>388</v>
      </c>
      <c r="C192" s="81">
        <v>91854</v>
      </c>
      <c r="D192" s="80" t="s">
        <v>389</v>
      </c>
      <c r="E192" s="176" t="s">
        <v>59</v>
      </c>
      <c r="F192" s="177">
        <v>50</v>
      </c>
      <c r="G192" s="177"/>
      <c r="H192" s="168">
        <f>ROUND((F192*G192),2)</f>
        <v>0</v>
      </c>
      <c r="I192" s="1"/>
    </row>
    <row r="193" spans="1:9" ht="24.75">
      <c r="A193" s="78" t="s">
        <v>390</v>
      </c>
      <c r="B193" s="79" t="s">
        <v>299</v>
      </c>
      <c r="C193" s="81">
        <v>91856</v>
      </c>
      <c r="D193" s="80" t="s">
        <v>300</v>
      </c>
      <c r="E193" s="176" t="s">
        <v>59</v>
      </c>
      <c r="F193" s="177">
        <v>50</v>
      </c>
      <c r="G193" s="177"/>
      <c r="H193" s="168">
        <f>ROUND((F193*G193),2)</f>
        <v>0</v>
      </c>
      <c r="I193" s="1"/>
    </row>
    <row r="194" spans="1:9">
      <c r="A194" s="78" t="s">
        <v>391</v>
      </c>
      <c r="B194" s="79"/>
      <c r="C194" s="81"/>
      <c r="D194" s="80" t="s">
        <v>392</v>
      </c>
      <c r="E194" s="176"/>
      <c r="F194" s="177"/>
      <c r="G194" s="177" t="s">
        <v>2</v>
      </c>
      <c r="H194" s="168"/>
      <c r="I194" s="1"/>
    </row>
    <row r="195" spans="1:9" ht="24.75">
      <c r="A195" s="78" t="s">
        <v>393</v>
      </c>
      <c r="B195" s="79" t="s">
        <v>394</v>
      </c>
      <c r="C195" s="81">
        <v>91872</v>
      </c>
      <c r="D195" s="80" t="s">
        <v>395</v>
      </c>
      <c r="E195" s="176" t="s">
        <v>59</v>
      </c>
      <c r="F195" s="177">
        <v>30</v>
      </c>
      <c r="G195" s="177"/>
      <c r="H195" s="168">
        <f>ROUND((F195*G195),2)</f>
        <v>0</v>
      </c>
      <c r="I195" s="1"/>
    </row>
    <row r="196" spans="1:9" ht="24.75">
      <c r="A196" s="78" t="s">
        <v>396</v>
      </c>
      <c r="B196" s="79" t="s">
        <v>397</v>
      </c>
      <c r="C196" s="81">
        <v>91873</v>
      </c>
      <c r="D196" s="80" t="s">
        <v>398</v>
      </c>
      <c r="E196" s="176" t="s">
        <v>59</v>
      </c>
      <c r="F196" s="177">
        <v>30</v>
      </c>
      <c r="G196" s="177"/>
      <c r="H196" s="168">
        <f>ROUND((F196*G196),2)</f>
        <v>0</v>
      </c>
      <c r="I196" s="1"/>
    </row>
    <row r="197" spans="1:9">
      <c r="A197" s="78" t="s">
        <v>399</v>
      </c>
      <c r="B197" s="79"/>
      <c r="C197" s="81"/>
      <c r="D197" s="80" t="s">
        <v>400</v>
      </c>
      <c r="E197" s="176"/>
      <c r="F197" s="177"/>
      <c r="G197" s="177" t="s">
        <v>2</v>
      </c>
      <c r="H197" s="168"/>
      <c r="I197" s="1"/>
    </row>
    <row r="198" spans="1:9">
      <c r="A198" s="78" t="s">
        <v>401</v>
      </c>
      <c r="B198" s="79" t="s">
        <v>402</v>
      </c>
      <c r="C198" s="81"/>
      <c r="D198" s="80" t="s">
        <v>403</v>
      </c>
      <c r="E198" s="176" t="s">
        <v>32</v>
      </c>
      <c r="F198" s="177">
        <v>6</v>
      </c>
      <c r="G198" s="177"/>
      <c r="H198" s="168">
        <f>ROUND((F198*G198),2)</f>
        <v>0</v>
      </c>
      <c r="I198" s="1"/>
    </row>
    <row r="199" spans="1:9">
      <c r="A199" s="78" t="s">
        <v>404</v>
      </c>
      <c r="B199" s="79" t="s">
        <v>405</v>
      </c>
      <c r="C199" s="81"/>
      <c r="D199" s="80" t="s">
        <v>406</v>
      </c>
      <c r="E199" s="176" t="s">
        <v>32</v>
      </c>
      <c r="F199" s="177">
        <v>6</v>
      </c>
      <c r="G199" s="177"/>
      <c r="H199" s="168">
        <f>ROUND((F199*G199),2)</f>
        <v>0</v>
      </c>
      <c r="I199" s="1"/>
    </row>
    <row r="200" spans="1:9">
      <c r="A200" s="78" t="s">
        <v>407</v>
      </c>
      <c r="B200" s="79"/>
      <c r="C200" s="81"/>
      <c r="D200" s="80" t="s">
        <v>408</v>
      </c>
      <c r="E200" s="176"/>
      <c r="F200" s="177"/>
      <c r="G200" s="177" t="s">
        <v>2</v>
      </c>
      <c r="H200" s="168"/>
      <c r="I200" s="1"/>
    </row>
    <row r="201" spans="1:9">
      <c r="A201" s="78" t="s">
        <v>409</v>
      </c>
      <c r="B201" s="79" t="s">
        <v>410</v>
      </c>
      <c r="C201" s="81" t="s">
        <v>412</v>
      </c>
      <c r="D201" s="80" t="s">
        <v>411</v>
      </c>
      <c r="E201" s="176" t="s">
        <v>59</v>
      </c>
      <c r="F201" s="177">
        <v>20</v>
      </c>
      <c r="G201" s="177"/>
      <c r="H201" s="168">
        <f>ROUND((F201*G201),2)</f>
        <v>0</v>
      </c>
      <c r="I201" s="1"/>
    </row>
    <row r="202" spans="1:9" ht="24.75">
      <c r="A202" s="78" t="s">
        <v>413</v>
      </c>
      <c r="B202" s="79" t="s">
        <v>414</v>
      </c>
      <c r="C202" s="81" t="s">
        <v>416</v>
      </c>
      <c r="D202" s="80" t="s">
        <v>415</v>
      </c>
      <c r="E202" s="176" t="s">
        <v>59</v>
      </c>
      <c r="F202" s="177">
        <v>100</v>
      </c>
      <c r="G202" s="177"/>
      <c r="H202" s="168">
        <f>ROUND((F202*G202),2)</f>
        <v>0</v>
      </c>
      <c r="I202" s="1"/>
    </row>
    <row r="203" spans="1:9">
      <c r="A203" s="78" t="s">
        <v>417</v>
      </c>
      <c r="B203" s="79" t="s">
        <v>418</v>
      </c>
      <c r="C203" s="81"/>
      <c r="D203" s="80" t="s">
        <v>419</v>
      </c>
      <c r="E203" s="176" t="s">
        <v>59</v>
      </c>
      <c r="F203" s="177">
        <v>100</v>
      </c>
      <c r="G203" s="177"/>
      <c r="H203" s="168">
        <f>ROUND((F203*G203),2)</f>
        <v>0</v>
      </c>
      <c r="I203" s="1"/>
    </row>
    <row r="204" spans="1:9">
      <c r="A204" s="78" t="s">
        <v>420</v>
      </c>
      <c r="B204" s="79"/>
      <c r="C204" s="81"/>
      <c r="D204" s="80" t="s">
        <v>421</v>
      </c>
      <c r="E204" s="176"/>
      <c r="F204" s="177"/>
      <c r="G204" s="177"/>
      <c r="H204" s="168"/>
      <c r="I204" s="1"/>
    </row>
    <row r="205" spans="1:9">
      <c r="A205" s="78" t="s">
        <v>422</v>
      </c>
      <c r="B205" s="79" t="s">
        <v>423</v>
      </c>
      <c r="C205" s="81"/>
      <c r="D205" s="80" t="s">
        <v>424</v>
      </c>
      <c r="E205" s="176" t="s">
        <v>32</v>
      </c>
      <c r="F205" s="177">
        <v>11</v>
      </c>
      <c r="G205" s="177"/>
      <c r="H205" s="168">
        <f>ROUND((F205*G205),2)</f>
        <v>0</v>
      </c>
      <c r="I205" s="1"/>
    </row>
    <row r="206" spans="1:9">
      <c r="A206" s="78" t="s">
        <v>701</v>
      </c>
      <c r="B206" s="79"/>
      <c r="C206" s="81"/>
      <c r="D206" s="80" t="s">
        <v>682</v>
      </c>
      <c r="E206" s="176"/>
      <c r="F206" s="177"/>
      <c r="G206" s="177"/>
      <c r="H206" s="168"/>
      <c r="I206" s="1"/>
    </row>
    <row r="207" spans="1:9" ht="24.75">
      <c r="A207" s="78" t="s">
        <v>702</v>
      </c>
      <c r="B207" s="79" t="s">
        <v>703</v>
      </c>
      <c r="C207" s="81"/>
      <c r="D207" s="80" t="s">
        <v>704</v>
      </c>
      <c r="E207" s="176" t="s">
        <v>32</v>
      </c>
      <c r="F207" s="177">
        <v>3</v>
      </c>
      <c r="G207" s="177"/>
      <c r="H207" s="168">
        <f>ROUND((F207*G207),2)</f>
        <v>0</v>
      </c>
      <c r="I207" s="1"/>
    </row>
    <row r="208" spans="1:9">
      <c r="A208" s="78"/>
      <c r="B208" s="79"/>
      <c r="C208" s="81"/>
      <c r="D208" s="80"/>
      <c r="E208" s="176"/>
      <c r="F208" s="177"/>
      <c r="G208" s="177"/>
      <c r="H208" s="168"/>
      <c r="I208" s="1"/>
    </row>
    <row r="209" spans="1:9">
      <c r="A209" s="82"/>
      <c r="B209" s="83"/>
      <c r="C209" s="84"/>
      <c r="D209" s="85" t="s">
        <v>705</v>
      </c>
      <c r="E209" s="180"/>
      <c r="F209" s="181"/>
      <c r="G209" s="181"/>
      <c r="H209" s="169">
        <f>SUM(H188:H207)</f>
        <v>0</v>
      </c>
      <c r="I209" s="1"/>
    </row>
    <row r="210" spans="1:9">
      <c r="A210" s="78"/>
      <c r="B210" s="79"/>
      <c r="C210" s="81"/>
      <c r="D210" s="80"/>
      <c r="E210" s="176"/>
      <c r="F210" s="177"/>
      <c r="G210" s="177"/>
      <c r="H210" s="168"/>
      <c r="I210" s="1"/>
    </row>
    <row r="211" spans="1:9">
      <c r="A211" s="86" t="s">
        <v>425</v>
      </c>
      <c r="B211" s="87"/>
      <c r="C211" s="88"/>
      <c r="D211" s="89" t="s">
        <v>426</v>
      </c>
      <c r="E211" s="178"/>
      <c r="F211" s="179"/>
      <c r="G211" s="179" t="s">
        <v>2</v>
      </c>
      <c r="H211" s="170"/>
      <c r="I211" s="1"/>
    </row>
    <row r="212" spans="1:9">
      <c r="A212" s="78" t="s">
        <v>427</v>
      </c>
      <c r="B212" s="79"/>
      <c r="C212" s="81"/>
      <c r="D212" s="80" t="s">
        <v>428</v>
      </c>
      <c r="E212" s="176"/>
      <c r="F212" s="177"/>
      <c r="G212" s="177"/>
      <c r="H212" s="168"/>
      <c r="I212" s="1"/>
    </row>
    <row r="213" spans="1:9">
      <c r="A213" s="78" t="s">
        <v>429</v>
      </c>
      <c r="B213" s="79" t="s">
        <v>430</v>
      </c>
      <c r="C213" s="81" t="s">
        <v>432</v>
      </c>
      <c r="D213" s="80" t="s">
        <v>431</v>
      </c>
      <c r="E213" s="176" t="s">
        <v>32</v>
      </c>
      <c r="F213" s="177">
        <v>2</v>
      </c>
      <c r="G213" s="177"/>
      <c r="H213" s="168">
        <f>ROUND((F213*G213),2)</f>
        <v>0</v>
      </c>
      <c r="I213" s="1"/>
    </row>
    <row r="214" spans="1:9">
      <c r="A214" s="78" t="s">
        <v>433</v>
      </c>
      <c r="B214" s="79" t="s">
        <v>434</v>
      </c>
      <c r="C214" s="81">
        <v>72554</v>
      </c>
      <c r="D214" s="80" t="s">
        <v>435</v>
      </c>
      <c r="E214" s="176" t="s">
        <v>32</v>
      </c>
      <c r="F214" s="177">
        <v>2</v>
      </c>
      <c r="G214" s="177"/>
      <c r="H214" s="168">
        <f>ROUND((F214*G214),2)</f>
        <v>0</v>
      </c>
      <c r="I214" s="1"/>
    </row>
    <row r="215" spans="1:9" ht="24.75">
      <c r="A215" s="78" t="s">
        <v>436</v>
      </c>
      <c r="B215" s="79" t="s">
        <v>437</v>
      </c>
      <c r="C215" s="81" t="s">
        <v>439</v>
      </c>
      <c r="D215" s="80" t="s">
        <v>438</v>
      </c>
      <c r="E215" s="176" t="s">
        <v>32</v>
      </c>
      <c r="F215" s="177">
        <v>1</v>
      </c>
      <c r="G215" s="177"/>
      <c r="H215" s="168">
        <f>ROUND((F215*G215),2)</f>
        <v>0</v>
      </c>
      <c r="I215" s="1"/>
    </row>
    <row r="216" spans="1:9">
      <c r="A216" s="78" t="s">
        <v>440</v>
      </c>
      <c r="B216" s="79"/>
      <c r="C216" s="81"/>
      <c r="D216" s="80" t="s">
        <v>441</v>
      </c>
      <c r="E216" s="176"/>
      <c r="F216" s="177"/>
      <c r="G216" s="177"/>
      <c r="H216" s="168"/>
      <c r="I216" s="1"/>
    </row>
    <row r="217" spans="1:9" ht="24.75">
      <c r="A217" s="78" t="s">
        <v>442</v>
      </c>
      <c r="B217" s="79" t="s">
        <v>443</v>
      </c>
      <c r="C217" s="81"/>
      <c r="D217" s="80" t="s">
        <v>444</v>
      </c>
      <c r="E217" s="176" t="s">
        <v>445</v>
      </c>
      <c r="F217" s="177">
        <v>1</v>
      </c>
      <c r="G217" s="177"/>
      <c r="H217" s="168">
        <f>ROUND((F217*G217),2)</f>
        <v>0</v>
      </c>
      <c r="I217" s="1"/>
    </row>
    <row r="218" spans="1:9" ht="24.75">
      <c r="A218" s="78" t="s">
        <v>446</v>
      </c>
      <c r="B218" s="79" t="s">
        <v>447</v>
      </c>
      <c r="C218" s="81"/>
      <c r="D218" s="80" t="s">
        <v>448</v>
      </c>
      <c r="E218" s="176" t="s">
        <v>445</v>
      </c>
      <c r="F218" s="177">
        <v>1</v>
      </c>
      <c r="G218" s="177"/>
      <c r="H218" s="168">
        <f>ROUND((F218*G218),2)</f>
        <v>0</v>
      </c>
      <c r="I218" s="1"/>
    </row>
    <row r="219" spans="1:9">
      <c r="A219" s="78" t="s">
        <v>449</v>
      </c>
      <c r="B219" s="79"/>
      <c r="C219" s="81"/>
      <c r="D219" s="80" t="s">
        <v>450</v>
      </c>
      <c r="E219" s="176"/>
      <c r="F219" s="177"/>
      <c r="G219" s="177"/>
      <c r="H219" s="168"/>
      <c r="I219" s="1"/>
    </row>
    <row r="220" spans="1:9" ht="36.75">
      <c r="A220" s="78" t="s">
        <v>451</v>
      </c>
      <c r="B220" s="79" t="s">
        <v>452</v>
      </c>
      <c r="C220" s="81"/>
      <c r="D220" s="80" t="s">
        <v>453</v>
      </c>
      <c r="E220" s="176" t="s">
        <v>445</v>
      </c>
      <c r="F220" s="177">
        <v>1</v>
      </c>
      <c r="G220" s="177"/>
      <c r="H220" s="168">
        <f>ROUND((F220*G220),2)</f>
        <v>0</v>
      </c>
      <c r="I220" s="1"/>
    </row>
    <row r="221" spans="1:9" ht="36.75">
      <c r="A221" s="78" t="s">
        <v>454</v>
      </c>
      <c r="B221" s="79" t="s">
        <v>455</v>
      </c>
      <c r="C221" s="81"/>
      <c r="D221" s="80" t="s">
        <v>456</v>
      </c>
      <c r="E221" s="176" t="s">
        <v>445</v>
      </c>
      <c r="F221" s="177">
        <v>1</v>
      </c>
      <c r="G221" s="177"/>
      <c r="H221" s="168">
        <f>ROUND((F221*G221),2)</f>
        <v>0</v>
      </c>
      <c r="I221" s="1"/>
    </row>
    <row r="222" spans="1:9" ht="36.75">
      <c r="A222" s="78" t="s">
        <v>457</v>
      </c>
      <c r="B222" s="79" t="s">
        <v>458</v>
      </c>
      <c r="C222" s="81"/>
      <c r="D222" s="80" t="s">
        <v>459</v>
      </c>
      <c r="E222" s="176" t="s">
        <v>445</v>
      </c>
      <c r="F222" s="177">
        <v>1</v>
      </c>
      <c r="G222" s="177"/>
      <c r="H222" s="168">
        <f>ROUND((F222*G222),2)</f>
        <v>0</v>
      </c>
      <c r="I222" s="1"/>
    </row>
    <row r="223" spans="1:9">
      <c r="A223" s="78" t="s">
        <v>460</v>
      </c>
      <c r="B223" s="79"/>
      <c r="C223" s="81"/>
      <c r="D223" s="80" t="s">
        <v>461</v>
      </c>
      <c r="E223" s="176"/>
      <c r="F223" s="177"/>
      <c r="G223" s="177"/>
      <c r="H223" s="168"/>
      <c r="I223" s="1"/>
    </row>
    <row r="224" spans="1:9" ht="24.75">
      <c r="A224" s="78" t="s">
        <v>462</v>
      </c>
      <c r="B224" s="79" t="s">
        <v>463</v>
      </c>
      <c r="C224" s="81"/>
      <c r="D224" s="80" t="s">
        <v>464</v>
      </c>
      <c r="E224" s="176" t="s">
        <v>445</v>
      </c>
      <c r="F224" s="177">
        <v>10</v>
      </c>
      <c r="G224" s="177"/>
      <c r="H224" s="168">
        <f>ROUND((F224*G224),2)</f>
        <v>0</v>
      </c>
      <c r="I224" s="1"/>
    </row>
    <row r="225" spans="1:9">
      <c r="A225" s="78"/>
      <c r="B225" s="79"/>
      <c r="C225" s="81"/>
      <c r="D225" s="80"/>
      <c r="E225" s="176"/>
      <c r="F225" s="177"/>
      <c r="G225" s="177"/>
      <c r="H225" s="168"/>
      <c r="I225" s="1"/>
    </row>
    <row r="226" spans="1:9">
      <c r="A226" s="82"/>
      <c r="B226" s="83"/>
      <c r="C226" s="84"/>
      <c r="D226" s="85" t="s">
        <v>465</v>
      </c>
      <c r="E226" s="180"/>
      <c r="F226" s="181"/>
      <c r="G226" s="181"/>
      <c r="H226" s="169">
        <f>SUM(H212:H224)</f>
        <v>0</v>
      </c>
      <c r="I226" s="1"/>
    </row>
    <row r="227" spans="1:9">
      <c r="A227" s="82"/>
      <c r="B227" s="83"/>
      <c r="C227" s="84"/>
      <c r="D227" s="85"/>
      <c r="E227" s="180"/>
      <c r="F227" s="181"/>
      <c r="G227" s="181"/>
      <c r="H227" s="169"/>
      <c r="I227" s="1"/>
    </row>
    <row r="228" spans="1:9">
      <c r="A228" s="86" t="s">
        <v>466</v>
      </c>
      <c r="B228" s="87"/>
      <c r="C228" s="88"/>
      <c r="D228" s="89" t="s">
        <v>706</v>
      </c>
      <c r="E228" s="178"/>
      <c r="F228" s="179"/>
      <c r="G228" s="179"/>
      <c r="H228" s="170"/>
      <c r="I228" s="1"/>
    </row>
    <row r="229" spans="1:9">
      <c r="A229" s="78" t="s">
        <v>467</v>
      </c>
      <c r="B229" s="79"/>
      <c r="C229" s="81"/>
      <c r="D229" s="80" t="s">
        <v>468</v>
      </c>
      <c r="E229" s="176"/>
      <c r="F229" s="177"/>
      <c r="G229" s="177"/>
      <c r="H229" s="168"/>
      <c r="I229" s="1"/>
    </row>
    <row r="230" spans="1:9" ht="24.75">
      <c r="A230" s="78" t="s">
        <v>469</v>
      </c>
      <c r="B230" s="79" t="s">
        <v>470</v>
      </c>
      <c r="C230" s="81">
        <v>89402</v>
      </c>
      <c r="D230" s="80" t="s">
        <v>471</v>
      </c>
      <c r="E230" s="176" t="s">
        <v>59</v>
      </c>
      <c r="F230" s="177">
        <v>36</v>
      </c>
      <c r="G230" s="177"/>
      <c r="H230" s="168">
        <f t="shared" ref="H230:H241" si="3">ROUND((F230*G230),2)</f>
        <v>0</v>
      </c>
      <c r="I230" s="1"/>
    </row>
    <row r="231" spans="1:9" ht="24.75">
      <c r="A231" s="78" t="s">
        <v>472</v>
      </c>
      <c r="B231" s="79" t="s">
        <v>473</v>
      </c>
      <c r="C231" s="81">
        <v>89449</v>
      </c>
      <c r="D231" s="80" t="s">
        <v>474</v>
      </c>
      <c r="E231" s="176" t="s">
        <v>59</v>
      </c>
      <c r="F231" s="177">
        <v>12</v>
      </c>
      <c r="G231" s="177"/>
      <c r="H231" s="168">
        <f t="shared" si="3"/>
        <v>0</v>
      </c>
      <c r="I231" s="1"/>
    </row>
    <row r="232" spans="1:9" ht="30.75" customHeight="1">
      <c r="A232" s="78" t="s">
        <v>475</v>
      </c>
      <c r="B232" s="79" t="s">
        <v>476</v>
      </c>
      <c r="C232" s="81">
        <v>90373</v>
      </c>
      <c r="D232" s="80" t="s">
        <v>477</v>
      </c>
      <c r="E232" s="176" t="s">
        <v>32</v>
      </c>
      <c r="F232" s="177">
        <v>7</v>
      </c>
      <c r="G232" s="177"/>
      <c r="H232" s="168">
        <f t="shared" si="3"/>
        <v>0</v>
      </c>
      <c r="I232" s="1"/>
    </row>
    <row r="233" spans="1:9" ht="24.75">
      <c r="A233" s="78" t="s">
        <v>478</v>
      </c>
      <c r="B233" s="79" t="s">
        <v>479</v>
      </c>
      <c r="C233" s="81">
        <v>89412</v>
      </c>
      <c r="D233" s="80" t="s">
        <v>480</v>
      </c>
      <c r="E233" s="176" t="s">
        <v>32</v>
      </c>
      <c r="F233" s="177">
        <v>6</v>
      </c>
      <c r="G233" s="177"/>
      <c r="H233" s="168">
        <f t="shared" si="3"/>
        <v>0</v>
      </c>
      <c r="I233" s="1"/>
    </row>
    <row r="234" spans="1:9" ht="24.75">
      <c r="A234" s="78" t="s">
        <v>481</v>
      </c>
      <c r="B234" s="79" t="s">
        <v>482</v>
      </c>
      <c r="C234" s="81">
        <v>89395</v>
      </c>
      <c r="D234" s="80" t="s">
        <v>483</v>
      </c>
      <c r="E234" s="176" t="s">
        <v>32</v>
      </c>
      <c r="F234" s="177">
        <v>5</v>
      </c>
      <c r="G234" s="177"/>
      <c r="H234" s="168">
        <f t="shared" si="3"/>
        <v>0</v>
      </c>
      <c r="I234" s="1"/>
    </row>
    <row r="235" spans="1:9" ht="24.75">
      <c r="A235" s="78" t="s">
        <v>484</v>
      </c>
      <c r="B235" s="79" t="s">
        <v>485</v>
      </c>
      <c r="C235" s="81">
        <v>89627</v>
      </c>
      <c r="D235" s="80" t="s">
        <v>486</v>
      </c>
      <c r="E235" s="176" t="s">
        <v>32</v>
      </c>
      <c r="F235" s="177">
        <v>2</v>
      </c>
      <c r="G235" s="177"/>
      <c r="H235" s="168">
        <f t="shared" si="3"/>
        <v>0</v>
      </c>
      <c r="I235" s="1"/>
    </row>
    <row r="236" spans="1:9" ht="24.75">
      <c r="A236" s="78" t="s">
        <v>487</v>
      </c>
      <c r="B236" s="79" t="s">
        <v>488</v>
      </c>
      <c r="C236" s="81">
        <v>89627</v>
      </c>
      <c r="D236" s="80" t="s">
        <v>489</v>
      </c>
      <c r="E236" s="176" t="s">
        <v>32</v>
      </c>
      <c r="F236" s="177">
        <v>1</v>
      </c>
      <c r="G236" s="177"/>
      <c r="H236" s="168">
        <f t="shared" si="3"/>
        <v>0</v>
      </c>
      <c r="I236" s="1"/>
    </row>
    <row r="237" spans="1:9">
      <c r="A237" s="78" t="s">
        <v>490</v>
      </c>
      <c r="B237" s="79" t="s">
        <v>491</v>
      </c>
      <c r="C237" s="81" t="s">
        <v>493</v>
      </c>
      <c r="D237" s="80" t="s">
        <v>492</v>
      </c>
      <c r="E237" s="176" t="s">
        <v>32</v>
      </c>
      <c r="F237" s="177">
        <v>1</v>
      </c>
      <c r="G237" s="177"/>
      <c r="H237" s="168">
        <f t="shared" si="3"/>
        <v>0</v>
      </c>
      <c r="I237" s="1"/>
    </row>
    <row r="238" spans="1:9">
      <c r="A238" s="78" t="s">
        <v>494</v>
      </c>
      <c r="B238" s="79" t="s">
        <v>495</v>
      </c>
      <c r="C238" s="81" t="s">
        <v>493</v>
      </c>
      <c r="D238" s="80" t="s">
        <v>496</v>
      </c>
      <c r="E238" s="176" t="s">
        <v>32</v>
      </c>
      <c r="F238" s="177">
        <v>2</v>
      </c>
      <c r="G238" s="177"/>
      <c r="H238" s="168">
        <f t="shared" si="3"/>
        <v>0</v>
      </c>
      <c r="I238" s="1"/>
    </row>
    <row r="239" spans="1:9" ht="24.75">
      <c r="A239" s="78" t="s">
        <v>497</v>
      </c>
      <c r="B239" s="79" t="s">
        <v>498</v>
      </c>
      <c r="C239" s="81">
        <v>40729</v>
      </c>
      <c r="D239" s="80" t="s">
        <v>499</v>
      </c>
      <c r="E239" s="176" t="s">
        <v>32</v>
      </c>
      <c r="F239" s="177">
        <v>2</v>
      </c>
      <c r="G239" s="177"/>
      <c r="H239" s="168">
        <f t="shared" si="3"/>
        <v>0</v>
      </c>
      <c r="I239" s="1"/>
    </row>
    <row r="240" spans="1:9" ht="36.75">
      <c r="A240" s="78" t="s">
        <v>500</v>
      </c>
      <c r="B240" s="79" t="s">
        <v>501</v>
      </c>
      <c r="C240" s="81">
        <v>94708</v>
      </c>
      <c r="D240" s="80" t="s">
        <v>502</v>
      </c>
      <c r="E240" s="176" t="s">
        <v>32</v>
      </c>
      <c r="F240" s="177">
        <v>1</v>
      </c>
      <c r="G240" s="177"/>
      <c r="H240" s="168">
        <f t="shared" si="3"/>
        <v>0</v>
      </c>
      <c r="I240" s="1"/>
    </row>
    <row r="241" spans="1:9" ht="36.75">
      <c r="A241" s="78" t="s">
        <v>503</v>
      </c>
      <c r="B241" s="79" t="s">
        <v>504</v>
      </c>
      <c r="C241" s="81">
        <v>94711</v>
      </c>
      <c r="D241" s="80" t="s">
        <v>505</v>
      </c>
      <c r="E241" s="176" t="s">
        <v>32</v>
      </c>
      <c r="F241" s="177">
        <v>2</v>
      </c>
      <c r="G241" s="177"/>
      <c r="H241" s="168">
        <f t="shared" si="3"/>
        <v>0</v>
      </c>
      <c r="I241" s="1"/>
    </row>
    <row r="242" spans="1:9">
      <c r="A242" s="78" t="s">
        <v>506</v>
      </c>
      <c r="B242" s="79"/>
      <c r="C242" s="81"/>
      <c r="D242" s="80" t="s">
        <v>507</v>
      </c>
      <c r="E242" s="176"/>
      <c r="F242" s="177"/>
      <c r="G242" s="177"/>
      <c r="H242" s="168"/>
      <c r="I242" s="1"/>
    </row>
    <row r="243" spans="1:9" ht="24.75">
      <c r="A243" s="78" t="s">
        <v>508</v>
      </c>
      <c r="B243" s="79" t="s">
        <v>509</v>
      </c>
      <c r="C243" s="81">
        <v>89711</v>
      </c>
      <c r="D243" s="80" t="s">
        <v>510</v>
      </c>
      <c r="E243" s="176" t="s">
        <v>59</v>
      </c>
      <c r="F243" s="177">
        <v>12</v>
      </c>
      <c r="G243" s="177"/>
      <c r="H243" s="168">
        <f t="shared" ref="H243:H259" si="4">ROUND((F243*G243),2)</f>
        <v>0</v>
      </c>
      <c r="I243" s="1"/>
    </row>
    <row r="244" spans="1:9" ht="24.75">
      <c r="A244" s="78" t="s">
        <v>511</v>
      </c>
      <c r="B244" s="79" t="s">
        <v>512</v>
      </c>
      <c r="C244" s="81">
        <v>89798</v>
      </c>
      <c r="D244" s="80" t="s">
        <v>513</v>
      </c>
      <c r="E244" s="176" t="s">
        <v>59</v>
      </c>
      <c r="F244" s="177">
        <v>12</v>
      </c>
      <c r="G244" s="177"/>
      <c r="H244" s="168">
        <f t="shared" si="4"/>
        <v>0</v>
      </c>
      <c r="I244" s="1"/>
    </row>
    <row r="245" spans="1:9" ht="24.75">
      <c r="A245" s="78" t="s">
        <v>514</v>
      </c>
      <c r="B245" s="79" t="s">
        <v>515</v>
      </c>
      <c r="C245" s="81">
        <v>89800</v>
      </c>
      <c r="D245" s="80" t="s">
        <v>516</v>
      </c>
      <c r="E245" s="176" t="s">
        <v>59</v>
      </c>
      <c r="F245" s="177">
        <v>12</v>
      </c>
      <c r="G245" s="177"/>
      <c r="H245" s="168">
        <f t="shared" si="4"/>
        <v>0</v>
      </c>
      <c r="I245" s="1"/>
    </row>
    <row r="246" spans="1:9" ht="36.75">
      <c r="A246" s="78" t="s">
        <v>517</v>
      </c>
      <c r="B246" s="79" t="s">
        <v>518</v>
      </c>
      <c r="C246" s="81">
        <v>89724</v>
      </c>
      <c r="D246" s="80" t="s">
        <v>519</v>
      </c>
      <c r="E246" s="176" t="s">
        <v>32</v>
      </c>
      <c r="F246" s="177">
        <v>4</v>
      </c>
      <c r="G246" s="177"/>
      <c r="H246" s="168">
        <f t="shared" si="4"/>
        <v>0</v>
      </c>
      <c r="I246" s="1"/>
    </row>
    <row r="247" spans="1:9" ht="36.75">
      <c r="A247" s="78" t="s">
        <v>520</v>
      </c>
      <c r="B247" s="79" t="s">
        <v>521</v>
      </c>
      <c r="C247" s="81">
        <v>89731</v>
      </c>
      <c r="D247" s="80" t="s">
        <v>522</v>
      </c>
      <c r="E247" s="176" t="s">
        <v>32</v>
      </c>
      <c r="F247" s="177">
        <v>2</v>
      </c>
      <c r="G247" s="177"/>
      <c r="H247" s="168">
        <f t="shared" si="4"/>
        <v>0</v>
      </c>
      <c r="I247" s="1"/>
    </row>
    <row r="248" spans="1:9" ht="36.75">
      <c r="A248" s="78" t="s">
        <v>523</v>
      </c>
      <c r="B248" s="79" t="s">
        <v>524</v>
      </c>
      <c r="C248" s="81">
        <v>89744</v>
      </c>
      <c r="D248" s="80" t="s">
        <v>525</v>
      </c>
      <c r="E248" s="176" t="s">
        <v>32</v>
      </c>
      <c r="F248" s="177">
        <v>2</v>
      </c>
      <c r="G248" s="177"/>
      <c r="H248" s="168">
        <f t="shared" si="4"/>
        <v>0</v>
      </c>
      <c r="I248" s="1"/>
    </row>
    <row r="249" spans="1:9" ht="24.75">
      <c r="A249" s="78" t="s">
        <v>526</v>
      </c>
      <c r="B249" s="79" t="s">
        <v>527</v>
      </c>
      <c r="C249" s="81">
        <v>89516</v>
      </c>
      <c r="D249" s="80" t="s">
        <v>528</v>
      </c>
      <c r="E249" s="176" t="s">
        <v>32</v>
      </c>
      <c r="F249" s="177">
        <v>2</v>
      </c>
      <c r="G249" s="177"/>
      <c r="H249" s="168">
        <f t="shared" si="4"/>
        <v>0</v>
      </c>
      <c r="I249" s="1"/>
    </row>
    <row r="250" spans="1:9" ht="36.75">
      <c r="A250" s="78" t="s">
        <v>529</v>
      </c>
      <c r="B250" s="79" t="s">
        <v>530</v>
      </c>
      <c r="C250" s="81">
        <v>89784</v>
      </c>
      <c r="D250" s="80" t="s">
        <v>531</v>
      </c>
      <c r="E250" s="176" t="s">
        <v>32</v>
      </c>
      <c r="F250" s="177">
        <v>2</v>
      </c>
      <c r="G250" s="177"/>
      <c r="H250" s="168">
        <f t="shared" si="4"/>
        <v>0</v>
      </c>
      <c r="I250" s="1"/>
    </row>
    <row r="251" spans="1:9" ht="36.75">
      <c r="A251" s="78" t="s">
        <v>532</v>
      </c>
      <c r="B251" s="79" t="s">
        <v>533</v>
      </c>
      <c r="C251" s="81">
        <v>89796</v>
      </c>
      <c r="D251" s="80" t="s">
        <v>534</v>
      </c>
      <c r="E251" s="176" t="s">
        <v>32</v>
      </c>
      <c r="F251" s="177">
        <v>2</v>
      </c>
      <c r="G251" s="177"/>
      <c r="H251" s="168">
        <f t="shared" si="4"/>
        <v>0</v>
      </c>
      <c r="I251" s="1"/>
    </row>
    <row r="252" spans="1:9" ht="36.75">
      <c r="A252" s="78" t="s">
        <v>535</v>
      </c>
      <c r="B252" s="79" t="s">
        <v>536</v>
      </c>
      <c r="C252" s="81">
        <v>89783</v>
      </c>
      <c r="D252" s="80" t="s">
        <v>537</v>
      </c>
      <c r="E252" s="176" t="s">
        <v>32</v>
      </c>
      <c r="F252" s="177">
        <v>2</v>
      </c>
      <c r="G252" s="177"/>
      <c r="H252" s="168">
        <f t="shared" si="4"/>
        <v>0</v>
      </c>
      <c r="I252" s="1"/>
    </row>
    <row r="253" spans="1:9" ht="36.75">
      <c r="A253" s="78" t="s">
        <v>538</v>
      </c>
      <c r="B253" s="79" t="s">
        <v>539</v>
      </c>
      <c r="C253" s="81">
        <v>89783</v>
      </c>
      <c r="D253" s="80" t="s">
        <v>540</v>
      </c>
      <c r="E253" s="176" t="s">
        <v>32</v>
      </c>
      <c r="F253" s="177">
        <v>1</v>
      </c>
      <c r="G253" s="177"/>
      <c r="H253" s="168">
        <f t="shared" si="4"/>
        <v>0</v>
      </c>
      <c r="I253" s="1"/>
    </row>
    <row r="254" spans="1:9" ht="36.75">
      <c r="A254" s="78" t="s">
        <v>541</v>
      </c>
      <c r="B254" s="79" t="s">
        <v>542</v>
      </c>
      <c r="C254" s="81">
        <v>89730</v>
      </c>
      <c r="D254" s="80" t="s">
        <v>543</v>
      </c>
      <c r="E254" s="176" t="s">
        <v>32</v>
      </c>
      <c r="F254" s="177">
        <v>4</v>
      </c>
      <c r="G254" s="177"/>
      <c r="H254" s="168">
        <f t="shared" si="4"/>
        <v>0</v>
      </c>
      <c r="I254" s="1"/>
    </row>
    <row r="255" spans="1:9" ht="36.75">
      <c r="A255" s="78" t="s">
        <v>544</v>
      </c>
      <c r="B255" s="79" t="s">
        <v>545</v>
      </c>
      <c r="C255" s="81">
        <v>89750</v>
      </c>
      <c r="D255" s="80" t="s">
        <v>546</v>
      </c>
      <c r="E255" s="176" t="s">
        <v>32</v>
      </c>
      <c r="F255" s="177">
        <v>2</v>
      </c>
      <c r="G255" s="177"/>
      <c r="H255" s="168">
        <f t="shared" si="4"/>
        <v>0</v>
      </c>
      <c r="I255" s="1"/>
    </row>
    <row r="256" spans="1:9" ht="36.75">
      <c r="A256" s="78" t="s">
        <v>547</v>
      </c>
      <c r="B256" s="79" t="s">
        <v>518</v>
      </c>
      <c r="C256" s="81">
        <v>89514</v>
      </c>
      <c r="D256" s="80" t="s">
        <v>519</v>
      </c>
      <c r="E256" s="176" t="s">
        <v>32</v>
      </c>
      <c r="F256" s="177">
        <v>3</v>
      </c>
      <c r="G256" s="177"/>
      <c r="H256" s="168">
        <f t="shared" si="4"/>
        <v>0</v>
      </c>
      <c r="I256" s="1"/>
    </row>
    <row r="257" spans="1:9" ht="24.75">
      <c r="A257" s="78" t="s">
        <v>548</v>
      </c>
      <c r="B257" s="79" t="s">
        <v>549</v>
      </c>
      <c r="C257" s="81">
        <v>89491</v>
      </c>
      <c r="D257" s="80" t="s">
        <v>550</v>
      </c>
      <c r="E257" s="176" t="s">
        <v>32</v>
      </c>
      <c r="F257" s="177">
        <v>2</v>
      </c>
      <c r="G257" s="177"/>
      <c r="H257" s="168">
        <f t="shared" si="4"/>
        <v>0</v>
      </c>
      <c r="I257" s="1"/>
    </row>
    <row r="258" spans="1:9" ht="24.75">
      <c r="A258" s="78" t="s">
        <v>551</v>
      </c>
      <c r="B258" s="79" t="s">
        <v>552</v>
      </c>
      <c r="C258" s="81"/>
      <c r="D258" s="80" t="s">
        <v>553</v>
      </c>
      <c r="E258" s="176" t="s">
        <v>32</v>
      </c>
      <c r="F258" s="177">
        <v>1</v>
      </c>
      <c r="G258" s="177"/>
      <c r="H258" s="168">
        <f t="shared" si="4"/>
        <v>0</v>
      </c>
      <c r="I258" s="1"/>
    </row>
    <row r="259" spans="1:9">
      <c r="A259" s="78" t="s">
        <v>554</v>
      </c>
      <c r="B259" s="79" t="s">
        <v>555</v>
      </c>
      <c r="C259" s="81"/>
      <c r="D259" s="80" t="s">
        <v>556</v>
      </c>
      <c r="E259" s="176" t="s">
        <v>32</v>
      </c>
      <c r="F259" s="177">
        <v>2</v>
      </c>
      <c r="G259" s="177"/>
      <c r="H259" s="168">
        <f t="shared" si="4"/>
        <v>0</v>
      </c>
      <c r="I259" s="1"/>
    </row>
    <row r="260" spans="1:9">
      <c r="A260" s="78"/>
      <c r="B260" s="79"/>
      <c r="C260" s="81"/>
      <c r="D260" s="80"/>
      <c r="E260" s="176"/>
      <c r="F260" s="177"/>
      <c r="G260" s="177"/>
      <c r="H260" s="168"/>
      <c r="I260" s="1"/>
    </row>
    <row r="261" spans="1:9">
      <c r="A261" s="82"/>
      <c r="B261" s="83"/>
      <c r="C261" s="84"/>
      <c r="D261" s="85" t="s">
        <v>557</v>
      </c>
      <c r="E261" s="180"/>
      <c r="F261" s="181"/>
      <c r="G261" s="181"/>
      <c r="H261" s="169">
        <f>SUM(H229:H259)</f>
        <v>0</v>
      </c>
      <c r="I261" s="1"/>
    </row>
    <row r="262" spans="1:9">
      <c r="A262" s="78"/>
      <c r="B262" s="79"/>
      <c r="C262" s="81"/>
      <c r="D262" s="80"/>
      <c r="E262" s="176"/>
      <c r="F262" s="177"/>
      <c r="G262" s="177"/>
      <c r="H262" s="168"/>
      <c r="I262" s="1"/>
    </row>
    <row r="263" spans="1:9">
      <c r="A263" s="86" t="s">
        <v>558</v>
      </c>
      <c r="B263" s="87"/>
      <c r="C263" s="88"/>
      <c r="D263" s="89" t="s">
        <v>559</v>
      </c>
      <c r="E263" s="178"/>
      <c r="F263" s="179"/>
      <c r="G263" s="179" t="s">
        <v>2</v>
      </c>
      <c r="H263" s="170"/>
      <c r="I263" s="1"/>
    </row>
    <row r="264" spans="1:9">
      <c r="A264" s="90" t="s">
        <v>560</v>
      </c>
      <c r="B264" s="91"/>
      <c r="C264" s="92"/>
      <c r="D264" s="93" t="s">
        <v>561</v>
      </c>
      <c r="E264" s="182"/>
      <c r="F264" s="183"/>
      <c r="G264" s="183" t="s">
        <v>2</v>
      </c>
      <c r="H264" s="171"/>
      <c r="I264" s="1"/>
    </row>
    <row r="265" spans="1:9" ht="48.75">
      <c r="A265" s="78" t="s">
        <v>562</v>
      </c>
      <c r="B265" s="79" t="s">
        <v>563</v>
      </c>
      <c r="C265" s="81">
        <v>72739</v>
      </c>
      <c r="D265" s="80" t="s">
        <v>564</v>
      </c>
      <c r="E265" s="176" t="s">
        <v>32</v>
      </c>
      <c r="F265" s="177">
        <v>2</v>
      </c>
      <c r="G265" s="177"/>
      <c r="H265" s="168">
        <f>ROUND((F265*G265),2)</f>
        <v>0</v>
      </c>
      <c r="I265" s="1"/>
    </row>
    <row r="266" spans="1:9" ht="24.75">
      <c r="A266" s="78" t="s">
        <v>565</v>
      </c>
      <c r="B266" s="79" t="s">
        <v>566</v>
      </c>
      <c r="C266" s="81">
        <v>86901</v>
      </c>
      <c r="D266" s="80" t="s">
        <v>567</v>
      </c>
      <c r="E266" s="176" t="s">
        <v>32</v>
      </c>
      <c r="F266" s="177">
        <v>2</v>
      </c>
      <c r="G266" s="177"/>
      <c r="H266" s="168">
        <f>ROUND((F266*G266),2)</f>
        <v>0</v>
      </c>
      <c r="I266" s="1"/>
    </row>
    <row r="267" spans="1:9" ht="36.75">
      <c r="A267" s="78" t="s">
        <v>568</v>
      </c>
      <c r="B267" s="79" t="s">
        <v>569</v>
      </c>
      <c r="C267" s="81">
        <v>86936</v>
      </c>
      <c r="D267" s="80" t="s">
        <v>570</v>
      </c>
      <c r="E267" s="176" t="s">
        <v>32</v>
      </c>
      <c r="F267" s="177">
        <v>1</v>
      </c>
      <c r="G267" s="177"/>
      <c r="H267" s="168">
        <f>ROUND((F267*G267),2)</f>
        <v>0</v>
      </c>
      <c r="I267" s="1"/>
    </row>
    <row r="268" spans="1:9">
      <c r="A268" s="82" t="s">
        <v>571</v>
      </c>
      <c r="B268" s="79"/>
      <c r="C268" s="81"/>
      <c r="D268" s="85" t="s">
        <v>572</v>
      </c>
      <c r="E268" s="176"/>
      <c r="F268" s="177"/>
      <c r="G268" s="177"/>
      <c r="H268" s="168"/>
      <c r="I268" s="1"/>
    </row>
    <row r="269" spans="1:9" ht="24.75">
      <c r="A269" s="78" t="s">
        <v>573</v>
      </c>
      <c r="B269" s="79" t="s">
        <v>574</v>
      </c>
      <c r="C269" s="81"/>
      <c r="D269" s="80" t="s">
        <v>575</v>
      </c>
      <c r="E269" s="176" t="s">
        <v>32</v>
      </c>
      <c r="F269" s="177">
        <v>2</v>
      </c>
      <c r="G269" s="177"/>
      <c r="H269" s="168">
        <f>ROUND((F269*G269),2)</f>
        <v>0</v>
      </c>
      <c r="I269" s="1"/>
    </row>
    <row r="270" spans="1:9">
      <c r="A270" s="78" t="s">
        <v>576</v>
      </c>
      <c r="B270" s="79" t="s">
        <v>577</v>
      </c>
      <c r="C270" s="81"/>
      <c r="D270" s="80" t="s">
        <v>578</v>
      </c>
      <c r="E270" s="176" t="s">
        <v>32</v>
      </c>
      <c r="F270" s="177">
        <v>1</v>
      </c>
      <c r="G270" s="177"/>
      <c r="H270" s="168">
        <f>ROUND((F270*G270),2)</f>
        <v>0</v>
      </c>
      <c r="I270" s="1"/>
    </row>
    <row r="271" spans="1:9">
      <c r="A271" s="82" t="s">
        <v>579</v>
      </c>
      <c r="B271" s="83"/>
      <c r="C271" s="84"/>
      <c r="D271" s="85" t="s">
        <v>580</v>
      </c>
      <c r="E271" s="176"/>
      <c r="F271" s="177"/>
      <c r="G271" s="177"/>
      <c r="H271" s="168"/>
      <c r="I271" s="1"/>
    </row>
    <row r="272" spans="1:9">
      <c r="A272" s="78" t="s">
        <v>581</v>
      </c>
      <c r="B272" s="79" t="s">
        <v>582</v>
      </c>
      <c r="C272" s="81"/>
      <c r="D272" s="80" t="s">
        <v>583</v>
      </c>
      <c r="E272" s="176" t="s">
        <v>32</v>
      </c>
      <c r="F272" s="177">
        <v>2</v>
      </c>
      <c r="G272" s="177"/>
      <c r="H272" s="168">
        <f t="shared" ref="H272:H280" si="5">ROUND((F272*G272),2)</f>
        <v>0</v>
      </c>
      <c r="I272" s="1"/>
    </row>
    <row r="273" spans="1:9">
      <c r="A273" s="78" t="s">
        <v>584</v>
      </c>
      <c r="B273" s="79" t="s">
        <v>585</v>
      </c>
      <c r="C273" s="81"/>
      <c r="D273" s="80" t="s">
        <v>586</v>
      </c>
      <c r="E273" s="176" t="s">
        <v>32</v>
      </c>
      <c r="F273" s="177">
        <v>2</v>
      </c>
      <c r="G273" s="177"/>
      <c r="H273" s="168">
        <f t="shared" si="5"/>
        <v>0</v>
      </c>
      <c r="I273" s="1"/>
    </row>
    <row r="274" spans="1:9">
      <c r="A274" s="78" t="s">
        <v>587</v>
      </c>
      <c r="B274" s="79" t="s">
        <v>588</v>
      </c>
      <c r="C274" s="81"/>
      <c r="D274" s="80" t="s">
        <v>707</v>
      </c>
      <c r="E274" s="176" t="s">
        <v>32</v>
      </c>
      <c r="F274" s="177">
        <v>2</v>
      </c>
      <c r="G274" s="177"/>
      <c r="H274" s="168">
        <f t="shared" si="5"/>
        <v>0</v>
      </c>
      <c r="I274" s="1"/>
    </row>
    <row r="275" spans="1:9" ht="24.75">
      <c r="A275" s="78" t="s">
        <v>589</v>
      </c>
      <c r="B275" s="79" t="s">
        <v>590</v>
      </c>
      <c r="C275" s="81"/>
      <c r="D275" s="80" t="s">
        <v>591</v>
      </c>
      <c r="E275" s="176" t="s">
        <v>445</v>
      </c>
      <c r="F275" s="177">
        <v>2</v>
      </c>
      <c r="G275" s="177"/>
      <c r="H275" s="168">
        <f t="shared" si="5"/>
        <v>0</v>
      </c>
      <c r="I275" s="1"/>
    </row>
    <row r="276" spans="1:9">
      <c r="A276" s="78" t="s">
        <v>592</v>
      </c>
      <c r="B276" s="79" t="s">
        <v>593</v>
      </c>
      <c r="C276" s="81"/>
      <c r="D276" s="80" t="s">
        <v>594</v>
      </c>
      <c r="E276" s="176" t="s">
        <v>32</v>
      </c>
      <c r="F276" s="177">
        <v>2</v>
      </c>
      <c r="G276" s="177"/>
      <c r="H276" s="168">
        <f t="shared" si="5"/>
        <v>0</v>
      </c>
      <c r="I276" s="1"/>
    </row>
    <row r="277" spans="1:9">
      <c r="A277" s="78" t="s">
        <v>595</v>
      </c>
      <c r="B277" s="79" t="s">
        <v>596</v>
      </c>
      <c r="C277" s="81"/>
      <c r="D277" s="80" t="s">
        <v>708</v>
      </c>
      <c r="E277" s="176" t="s">
        <v>32</v>
      </c>
      <c r="F277" s="177">
        <v>2</v>
      </c>
      <c r="G277" s="177"/>
      <c r="H277" s="168">
        <f t="shared" si="5"/>
        <v>0</v>
      </c>
      <c r="I277" s="1"/>
    </row>
    <row r="278" spans="1:9">
      <c r="A278" s="78" t="s">
        <v>597</v>
      </c>
      <c r="B278" s="79" t="s">
        <v>598</v>
      </c>
      <c r="C278" s="81"/>
      <c r="D278" s="80" t="s">
        <v>599</v>
      </c>
      <c r="E278" s="176" t="s">
        <v>32</v>
      </c>
      <c r="F278" s="177">
        <v>2</v>
      </c>
      <c r="G278" s="177"/>
      <c r="H278" s="168">
        <f t="shared" si="5"/>
        <v>0</v>
      </c>
      <c r="I278" s="1"/>
    </row>
    <row r="279" spans="1:9" ht="24.75">
      <c r="A279" s="78" t="s">
        <v>600</v>
      </c>
      <c r="B279" s="79" t="s">
        <v>601</v>
      </c>
      <c r="C279" s="81"/>
      <c r="D279" s="80" t="s">
        <v>602</v>
      </c>
      <c r="E279" s="176" t="s">
        <v>32</v>
      </c>
      <c r="F279" s="177">
        <v>3</v>
      </c>
      <c r="G279" s="177"/>
      <c r="H279" s="168">
        <f t="shared" si="5"/>
        <v>0</v>
      </c>
      <c r="I279" s="1"/>
    </row>
    <row r="280" spans="1:9" ht="24.75">
      <c r="A280" s="78" t="s">
        <v>714</v>
      </c>
      <c r="B280" s="79"/>
      <c r="C280" s="81"/>
      <c r="D280" s="80" t="s">
        <v>715</v>
      </c>
      <c r="E280" s="176" t="s">
        <v>32</v>
      </c>
      <c r="F280" s="177">
        <v>2</v>
      </c>
      <c r="G280" s="177"/>
      <c r="H280" s="168">
        <f t="shared" si="5"/>
        <v>0</v>
      </c>
      <c r="I280" s="1"/>
    </row>
    <row r="281" spans="1:9">
      <c r="A281" s="78"/>
      <c r="B281" s="79"/>
      <c r="C281" s="81"/>
      <c r="D281" s="85" t="s">
        <v>603</v>
      </c>
      <c r="E281" s="176"/>
      <c r="F281" s="177"/>
      <c r="G281" s="177"/>
      <c r="H281" s="169">
        <f>SUM(H264:H280)</f>
        <v>0</v>
      </c>
      <c r="I281" s="1"/>
    </row>
    <row r="282" spans="1:9">
      <c r="A282" s="78"/>
      <c r="B282" s="79"/>
      <c r="C282" s="81"/>
      <c r="D282" s="80"/>
      <c r="E282" s="176"/>
      <c r="F282" s="177"/>
      <c r="G282" s="177"/>
      <c r="H282" s="168"/>
      <c r="I282" s="1"/>
    </row>
    <row r="283" spans="1:9">
      <c r="A283" s="86" t="s">
        <v>604</v>
      </c>
      <c r="B283" s="87"/>
      <c r="C283" s="88"/>
      <c r="D283" s="89" t="s">
        <v>605</v>
      </c>
      <c r="E283" s="178"/>
      <c r="F283" s="179"/>
      <c r="G283" s="179" t="s">
        <v>2</v>
      </c>
      <c r="H283" s="170"/>
      <c r="I283" s="1"/>
    </row>
    <row r="284" spans="1:9">
      <c r="A284" s="78" t="s">
        <v>606</v>
      </c>
      <c r="B284" s="79" t="s">
        <v>607</v>
      </c>
      <c r="C284" s="81" t="s">
        <v>609</v>
      </c>
      <c r="D284" s="80" t="s">
        <v>608</v>
      </c>
      <c r="E284" s="176" t="s">
        <v>8</v>
      </c>
      <c r="F284" s="177">
        <v>33.049999999999997</v>
      </c>
      <c r="G284" s="177"/>
      <c r="H284" s="168">
        <f>ROUND((F284*G284),2)</f>
        <v>0</v>
      </c>
      <c r="I284" s="1"/>
    </row>
    <row r="285" spans="1:9">
      <c r="A285" s="78" t="s">
        <v>610</v>
      </c>
      <c r="B285" s="79" t="s">
        <v>611</v>
      </c>
      <c r="C285" s="81">
        <v>9537</v>
      </c>
      <c r="D285" s="80" t="s">
        <v>605</v>
      </c>
      <c r="E285" s="176" t="s">
        <v>8</v>
      </c>
      <c r="F285" s="177">
        <v>74.67</v>
      </c>
      <c r="G285" s="177"/>
      <c r="H285" s="168">
        <f>ROUND((F285*G285),2)</f>
        <v>0</v>
      </c>
      <c r="I285" s="1"/>
    </row>
    <row r="286" spans="1:9">
      <c r="A286" s="78" t="s">
        <v>612</v>
      </c>
      <c r="B286" s="79" t="s">
        <v>613</v>
      </c>
      <c r="C286" s="81" t="s">
        <v>615</v>
      </c>
      <c r="D286" s="80" t="s">
        <v>614</v>
      </c>
      <c r="E286" s="176" t="s">
        <v>8</v>
      </c>
      <c r="F286" s="177">
        <v>70.56</v>
      </c>
      <c r="G286" s="177"/>
      <c r="H286" s="168">
        <f>ROUND((F286*G286),2)</f>
        <v>0</v>
      </c>
      <c r="I286" s="1"/>
    </row>
    <row r="287" spans="1:9">
      <c r="A287" s="78" t="s">
        <v>616</v>
      </c>
      <c r="B287" s="79" t="s">
        <v>617</v>
      </c>
      <c r="C287" s="81" t="s">
        <v>619</v>
      </c>
      <c r="D287" s="80" t="s">
        <v>618</v>
      </c>
      <c r="E287" s="176" t="s">
        <v>32</v>
      </c>
      <c r="F287" s="177">
        <v>5</v>
      </c>
      <c r="G287" s="177"/>
      <c r="H287" s="168">
        <f>ROUND((F287*G287),2)</f>
        <v>0</v>
      </c>
      <c r="I287" s="1"/>
    </row>
    <row r="288" spans="1:9">
      <c r="A288" s="78" t="s">
        <v>620</v>
      </c>
      <c r="B288" s="79" t="s">
        <v>621</v>
      </c>
      <c r="C288" s="81" t="s">
        <v>623</v>
      </c>
      <c r="D288" s="80" t="s">
        <v>622</v>
      </c>
      <c r="E288" s="176" t="s">
        <v>8</v>
      </c>
      <c r="F288" s="177">
        <v>47.7</v>
      </c>
      <c r="G288" s="177"/>
      <c r="H288" s="168">
        <f>ROUND((F288*G288),2)</f>
        <v>0</v>
      </c>
      <c r="I288" s="1"/>
    </row>
    <row r="289" spans="1:9">
      <c r="A289" s="78"/>
      <c r="B289" s="79"/>
      <c r="C289" s="81"/>
      <c r="D289" s="80"/>
      <c r="E289" s="176"/>
      <c r="F289" s="177"/>
      <c r="G289" s="177"/>
      <c r="H289" s="168"/>
      <c r="I289" s="1"/>
    </row>
    <row r="290" spans="1:9">
      <c r="A290" s="82"/>
      <c r="B290" s="83"/>
      <c r="C290" s="84"/>
      <c r="D290" s="85" t="s">
        <v>624</v>
      </c>
      <c r="E290" s="180"/>
      <c r="F290" s="181"/>
      <c r="G290" s="181"/>
      <c r="H290" s="169">
        <f>SUM(H284:H288)</f>
        <v>0</v>
      </c>
      <c r="I290" s="1"/>
    </row>
    <row r="291" spans="1:9">
      <c r="A291" s="82"/>
      <c r="B291" s="83"/>
      <c r="C291" s="84"/>
      <c r="D291" s="85"/>
      <c r="E291" s="180"/>
      <c r="F291" s="181"/>
      <c r="G291" s="181"/>
      <c r="H291" s="169"/>
      <c r="I291" s="1"/>
    </row>
    <row r="292" spans="1:9">
      <c r="A292" s="82"/>
      <c r="B292" s="83"/>
      <c r="C292" s="84"/>
      <c r="D292" s="85"/>
      <c r="E292" s="180"/>
      <c r="F292" s="181"/>
      <c r="G292" s="181"/>
      <c r="H292" s="169"/>
      <c r="I292" s="1"/>
    </row>
    <row r="293" spans="1:9">
      <c r="A293" s="82"/>
      <c r="B293" s="83"/>
      <c r="C293" s="84"/>
      <c r="D293" s="85" t="s">
        <v>625</v>
      </c>
      <c r="E293" s="180"/>
      <c r="F293" s="181"/>
      <c r="G293" s="181"/>
      <c r="H293" s="169">
        <f>H21+H47+H52+H59+H69+H81+H90+H98+H103+H115+H130+H138+H179+H185+H209+H226+H261+H281+H290</f>
        <v>0</v>
      </c>
      <c r="I293" s="1"/>
    </row>
    <row r="294" spans="1:9">
      <c r="A294" s="82"/>
      <c r="B294" s="83"/>
      <c r="C294" s="84"/>
      <c r="D294" s="85" t="s">
        <v>716</v>
      </c>
      <c r="E294" s="180"/>
      <c r="F294" s="181"/>
      <c r="G294" s="181"/>
      <c r="H294" s="169">
        <f>(H293-H185)*0.2848</f>
        <v>0</v>
      </c>
      <c r="I294" s="1"/>
    </row>
    <row r="295" spans="1:9" ht="15.75" thickBot="1">
      <c r="A295" s="104"/>
      <c r="B295" s="105"/>
      <c r="C295" s="106"/>
      <c r="D295" s="107" t="s">
        <v>717</v>
      </c>
      <c r="E295" s="184"/>
      <c r="F295" s="185"/>
      <c r="G295" s="185"/>
      <c r="H295" s="172">
        <f>H185*0.1447</f>
        <v>0</v>
      </c>
      <c r="I295" s="1"/>
    </row>
    <row r="296" spans="1:9" ht="17.25" thickTop="1" thickBot="1">
      <c r="A296" s="108"/>
      <c r="B296" s="109"/>
      <c r="C296" s="110"/>
      <c r="D296" s="114" t="s">
        <v>721</v>
      </c>
      <c r="E296" s="186"/>
      <c r="F296" s="187"/>
      <c r="G296" s="187"/>
      <c r="H296" s="173">
        <f>H293+H294+H295</f>
        <v>0</v>
      </c>
      <c r="I296" s="1"/>
    </row>
    <row r="297" spans="1:9" ht="15.75" thickTop="1">
      <c r="C297" s="3"/>
      <c r="D297" s="2"/>
      <c r="E297" s="188"/>
      <c r="F297" s="189"/>
      <c r="G297" s="189"/>
      <c r="H297" s="174"/>
      <c r="I297" s="1"/>
    </row>
    <row r="298" spans="1:9">
      <c r="C298" s="3"/>
      <c r="D298" s="2"/>
      <c r="F298" s="1"/>
      <c r="G298" s="1"/>
      <c r="H298" s="174"/>
      <c r="I298" s="1"/>
    </row>
    <row r="299" spans="1:9">
      <c r="C299" s="3"/>
      <c r="D299" s="127"/>
      <c r="F299" s="1"/>
      <c r="G299" s="1"/>
      <c r="H299" s="174"/>
      <c r="I299" s="1"/>
    </row>
    <row r="300" spans="1:9">
      <c r="C300" s="3"/>
      <c r="D300" s="127"/>
      <c r="F300" s="1"/>
      <c r="G300" s="1"/>
      <c r="H300" s="174"/>
      <c r="I300" s="1"/>
    </row>
    <row r="301" spans="1:9">
      <c r="F301" s="1"/>
      <c r="G301" s="1"/>
      <c r="H301" s="174"/>
      <c r="I301" s="1"/>
    </row>
    <row r="302" spans="1:9">
      <c r="F302" s="1"/>
      <c r="G302" s="1"/>
      <c r="H302" s="174"/>
      <c r="I302" s="1"/>
    </row>
    <row r="303" spans="1:9">
      <c r="F303" s="1"/>
      <c r="G303" s="1"/>
      <c r="H303" s="174"/>
      <c r="I303" s="1"/>
    </row>
    <row r="304" spans="1:9">
      <c r="F304" s="1"/>
      <c r="G304" s="1"/>
      <c r="H304" s="174"/>
      <c r="I304" s="1"/>
    </row>
    <row r="305" spans="6:9">
      <c r="F305" s="1"/>
      <c r="G305" s="1"/>
      <c r="H305" s="174"/>
      <c r="I305" s="1"/>
    </row>
    <row r="306" spans="6:9">
      <c r="F306" s="1"/>
      <c r="G306" s="1"/>
      <c r="H306" s="174"/>
      <c r="I306" s="1"/>
    </row>
    <row r="307" spans="6:9">
      <c r="F307" s="1"/>
      <c r="G307" s="1"/>
      <c r="H307" s="174"/>
      <c r="I307" s="1"/>
    </row>
    <row r="308" spans="6:9">
      <c r="F308" s="1"/>
      <c r="G308" s="1"/>
      <c r="H308" s="174"/>
      <c r="I308" s="1"/>
    </row>
    <row r="309" spans="6:9">
      <c r="F309" s="1"/>
      <c r="G309" s="1"/>
      <c r="H309" s="174"/>
      <c r="I309" s="1"/>
    </row>
    <row r="310" spans="6:9">
      <c r="F310" s="1"/>
      <c r="G310" s="1"/>
      <c r="H310" s="174"/>
      <c r="I310" s="1"/>
    </row>
    <row r="311" spans="6:9">
      <c r="F311" s="1"/>
      <c r="G311" s="1"/>
      <c r="H311" s="174"/>
      <c r="I311" s="1"/>
    </row>
    <row r="312" spans="6:9">
      <c r="F312" s="1"/>
      <c r="G312" s="1"/>
      <c r="H312" s="174"/>
      <c r="I312" s="1"/>
    </row>
    <row r="313" spans="6:9">
      <c r="F313" s="1"/>
      <c r="G313" s="1"/>
      <c r="H313" s="174"/>
      <c r="I313" s="1"/>
    </row>
    <row r="314" spans="6:9">
      <c r="F314" s="1"/>
      <c r="G314" s="1"/>
      <c r="H314" s="174"/>
      <c r="I314" s="1"/>
    </row>
    <row r="315" spans="6:9">
      <c r="F315" s="1"/>
      <c r="G315" s="1"/>
      <c r="H315" s="174"/>
      <c r="I315" s="1"/>
    </row>
    <row r="316" spans="6:9">
      <c r="F316" s="1"/>
      <c r="G316" s="1"/>
      <c r="H316" s="174"/>
      <c r="I316" s="1"/>
    </row>
    <row r="317" spans="6:9">
      <c r="F317" s="1"/>
      <c r="G317" s="1"/>
      <c r="H317" s="174"/>
      <c r="I317" s="1"/>
    </row>
    <row r="318" spans="6:9">
      <c r="F318" s="1"/>
      <c r="G318" s="1"/>
      <c r="H318" s="174"/>
      <c r="I318" s="1"/>
    </row>
    <row r="319" spans="6:9">
      <c r="F319" s="1"/>
      <c r="G319" s="1"/>
      <c r="H319" s="174"/>
      <c r="I319" s="1"/>
    </row>
    <row r="320" spans="6:9">
      <c r="F320" s="1"/>
      <c r="G320" s="1"/>
      <c r="H320" s="174"/>
      <c r="I320" s="1"/>
    </row>
    <row r="321" spans="6:9">
      <c r="F321" s="1"/>
      <c r="G321" s="1"/>
      <c r="H321" s="174"/>
      <c r="I321" s="1"/>
    </row>
    <row r="322" spans="6:9">
      <c r="F322" s="1"/>
      <c r="G322" s="1"/>
      <c r="H322" s="174"/>
      <c r="I322" s="1"/>
    </row>
    <row r="323" spans="6:9">
      <c r="F323" s="1"/>
      <c r="G323" s="1"/>
      <c r="H323" s="174"/>
      <c r="I323" s="1"/>
    </row>
    <row r="324" spans="6:9">
      <c r="F324" s="1"/>
      <c r="G324" s="1"/>
      <c r="H324" s="174"/>
      <c r="I324" s="1"/>
    </row>
  </sheetData>
  <mergeCells count="13">
    <mergeCell ref="C2:F2"/>
    <mergeCell ref="A1:H1"/>
    <mergeCell ref="B4:H4"/>
    <mergeCell ref="B5:H5"/>
    <mergeCell ref="H7:H9"/>
    <mergeCell ref="E3:G3"/>
    <mergeCell ref="A7:A9"/>
    <mergeCell ref="B7:B9"/>
    <mergeCell ref="C7:C9"/>
    <mergeCell ref="D7:D9"/>
    <mergeCell ref="E7:E9"/>
    <mergeCell ref="F7:F9"/>
    <mergeCell ref="G7:G9"/>
  </mergeCells>
  <pageMargins left="0.59055118110236227" right="0.39370078740157483" top="0.52" bottom="0.52" header="0.31496062992125984" footer="0.31496062992125984"/>
  <pageSetup paperSize="9" scale="64" orientation="portrait" r:id="rId1"/>
  <headerFooter>
    <oddFooter>&amp;LPLANILHA GERAL FINAL&amp;C&amp;P/&amp;N</oddFooter>
  </headerFooter>
  <rowBreaks count="5" manualBreakCount="5">
    <brk id="69" max="16383" man="1"/>
    <brk id="130" max="16383" man="1"/>
    <brk id="179" max="16383" man="1"/>
    <brk id="227" max="16383" man="1"/>
    <brk id="262" max="16383" man="1"/>
  </rowBreaks>
</worksheet>
</file>

<file path=xl/worksheets/sheet3.xml><?xml version="1.0" encoding="utf-8"?>
<worksheet xmlns="http://schemas.openxmlformats.org/spreadsheetml/2006/main" xmlns:r="http://schemas.openxmlformats.org/officeDocument/2006/relationships">
  <dimension ref="A1:N88"/>
  <sheetViews>
    <sheetView showGridLines="0" tabSelected="1" view="pageBreakPreview" zoomScaleSheetLayoutView="100" workbookViewId="0">
      <selection activeCell="K4" sqref="K4"/>
    </sheetView>
  </sheetViews>
  <sheetFormatPr defaultRowHeight="12.75"/>
  <cols>
    <col min="1" max="1" width="9.28515625" style="6" customWidth="1"/>
    <col min="2" max="2" width="14.7109375" style="6" customWidth="1"/>
    <col min="3" max="3" width="34.5703125" style="6" customWidth="1"/>
    <col min="4" max="4" width="13.28515625" style="6" customWidth="1"/>
    <col min="5" max="5" width="13.7109375" style="6" customWidth="1"/>
    <col min="6" max="6" width="12.7109375" style="6" customWidth="1"/>
    <col min="7" max="7" width="11.42578125" style="6" customWidth="1"/>
    <col min="8" max="8" width="12.85546875" style="6" customWidth="1"/>
    <col min="9" max="9" width="14" style="6" hidden="1" customWidth="1"/>
    <col min="10" max="10" width="11.140625" style="6" customWidth="1"/>
    <col min="11" max="11" width="13.5703125" style="6" customWidth="1"/>
    <col min="12" max="13" width="9.140625" style="6" customWidth="1"/>
    <col min="14" max="14" width="9.85546875" style="6" bestFit="1" customWidth="1"/>
    <col min="15" max="248" width="9.140625" style="6"/>
    <col min="249" max="249" width="9.28515625" style="6" customWidth="1"/>
    <col min="250" max="250" width="17.140625" style="6" customWidth="1"/>
    <col min="251" max="251" width="21" style="6" customWidth="1"/>
    <col min="252" max="252" width="13.85546875" style="6" customWidth="1"/>
    <col min="253" max="262" width="13.7109375" style="6" customWidth="1"/>
    <col min="263" max="263" width="12.140625" style="6" customWidth="1"/>
    <col min="264" max="264" width="13.7109375" style="6" customWidth="1"/>
    <col min="265" max="267" width="0" style="6" hidden="1" customWidth="1"/>
    <col min="268" max="504" width="9.140625" style="6"/>
    <col min="505" max="505" width="9.28515625" style="6" customWidth="1"/>
    <col min="506" max="506" width="17.140625" style="6" customWidth="1"/>
    <col min="507" max="507" width="21" style="6" customWidth="1"/>
    <col min="508" max="508" width="13.85546875" style="6" customWidth="1"/>
    <col min="509" max="518" width="13.7109375" style="6" customWidth="1"/>
    <col min="519" max="519" width="12.140625" style="6" customWidth="1"/>
    <col min="520" max="520" width="13.7109375" style="6" customWidth="1"/>
    <col min="521" max="523" width="0" style="6" hidden="1" customWidth="1"/>
    <col min="524" max="760" width="9.140625" style="6"/>
    <col min="761" max="761" width="9.28515625" style="6" customWidth="1"/>
    <col min="762" max="762" width="17.140625" style="6" customWidth="1"/>
    <col min="763" max="763" width="21" style="6" customWidth="1"/>
    <col min="764" max="764" width="13.85546875" style="6" customWidth="1"/>
    <col min="765" max="774" width="13.7109375" style="6" customWidth="1"/>
    <col min="775" max="775" width="12.140625" style="6" customWidth="1"/>
    <col min="776" max="776" width="13.7109375" style="6" customWidth="1"/>
    <col min="777" max="779" width="0" style="6" hidden="1" customWidth="1"/>
    <col min="780" max="1016" width="9.140625" style="6"/>
    <col min="1017" max="1017" width="9.28515625" style="6" customWidth="1"/>
    <col min="1018" max="1018" width="17.140625" style="6" customWidth="1"/>
    <col min="1019" max="1019" width="21" style="6" customWidth="1"/>
    <col min="1020" max="1020" width="13.85546875" style="6" customWidth="1"/>
    <col min="1021" max="1030" width="13.7109375" style="6" customWidth="1"/>
    <col min="1031" max="1031" width="12.140625" style="6" customWidth="1"/>
    <col min="1032" max="1032" width="13.7109375" style="6" customWidth="1"/>
    <col min="1033" max="1035" width="0" style="6" hidden="1" customWidth="1"/>
    <col min="1036" max="1272" width="9.140625" style="6"/>
    <col min="1273" max="1273" width="9.28515625" style="6" customWidth="1"/>
    <col min="1274" max="1274" width="17.140625" style="6" customWidth="1"/>
    <col min="1275" max="1275" width="21" style="6" customWidth="1"/>
    <col min="1276" max="1276" width="13.85546875" style="6" customWidth="1"/>
    <col min="1277" max="1286" width="13.7109375" style="6" customWidth="1"/>
    <col min="1287" max="1287" width="12.140625" style="6" customWidth="1"/>
    <col min="1288" max="1288" width="13.7109375" style="6" customWidth="1"/>
    <col min="1289" max="1291" width="0" style="6" hidden="1" customWidth="1"/>
    <col min="1292" max="1528" width="9.140625" style="6"/>
    <col min="1529" max="1529" width="9.28515625" style="6" customWidth="1"/>
    <col min="1530" max="1530" width="17.140625" style="6" customWidth="1"/>
    <col min="1531" max="1531" width="21" style="6" customWidth="1"/>
    <col min="1532" max="1532" width="13.85546875" style="6" customWidth="1"/>
    <col min="1533" max="1542" width="13.7109375" style="6" customWidth="1"/>
    <col min="1543" max="1543" width="12.140625" style="6" customWidth="1"/>
    <col min="1544" max="1544" width="13.7109375" style="6" customWidth="1"/>
    <col min="1545" max="1547" width="0" style="6" hidden="1" customWidth="1"/>
    <col min="1548" max="1784" width="9.140625" style="6"/>
    <col min="1785" max="1785" width="9.28515625" style="6" customWidth="1"/>
    <col min="1786" max="1786" width="17.140625" style="6" customWidth="1"/>
    <col min="1787" max="1787" width="21" style="6" customWidth="1"/>
    <col min="1788" max="1788" width="13.85546875" style="6" customWidth="1"/>
    <col min="1789" max="1798" width="13.7109375" style="6" customWidth="1"/>
    <col min="1799" max="1799" width="12.140625" style="6" customWidth="1"/>
    <col min="1800" max="1800" width="13.7109375" style="6" customWidth="1"/>
    <col min="1801" max="1803" width="0" style="6" hidden="1" customWidth="1"/>
    <col min="1804" max="2040" width="9.140625" style="6"/>
    <col min="2041" max="2041" width="9.28515625" style="6" customWidth="1"/>
    <col min="2042" max="2042" width="17.140625" style="6" customWidth="1"/>
    <col min="2043" max="2043" width="21" style="6" customWidth="1"/>
    <col min="2044" max="2044" width="13.85546875" style="6" customWidth="1"/>
    <col min="2045" max="2054" width="13.7109375" style="6" customWidth="1"/>
    <col min="2055" max="2055" width="12.140625" style="6" customWidth="1"/>
    <col min="2056" max="2056" width="13.7109375" style="6" customWidth="1"/>
    <col min="2057" max="2059" width="0" style="6" hidden="1" customWidth="1"/>
    <col min="2060" max="2296" width="9.140625" style="6"/>
    <col min="2297" max="2297" width="9.28515625" style="6" customWidth="1"/>
    <col min="2298" max="2298" width="17.140625" style="6" customWidth="1"/>
    <col min="2299" max="2299" width="21" style="6" customWidth="1"/>
    <col min="2300" max="2300" width="13.85546875" style="6" customWidth="1"/>
    <col min="2301" max="2310" width="13.7109375" style="6" customWidth="1"/>
    <col min="2311" max="2311" width="12.140625" style="6" customWidth="1"/>
    <col min="2312" max="2312" width="13.7109375" style="6" customWidth="1"/>
    <col min="2313" max="2315" width="0" style="6" hidden="1" customWidth="1"/>
    <col min="2316" max="2552" width="9.140625" style="6"/>
    <col min="2553" max="2553" width="9.28515625" style="6" customWidth="1"/>
    <col min="2554" max="2554" width="17.140625" style="6" customWidth="1"/>
    <col min="2555" max="2555" width="21" style="6" customWidth="1"/>
    <col min="2556" max="2556" width="13.85546875" style="6" customWidth="1"/>
    <col min="2557" max="2566" width="13.7109375" style="6" customWidth="1"/>
    <col min="2567" max="2567" width="12.140625" style="6" customWidth="1"/>
    <col min="2568" max="2568" width="13.7109375" style="6" customWidth="1"/>
    <col min="2569" max="2571" width="0" style="6" hidden="1" customWidth="1"/>
    <col min="2572" max="2808" width="9.140625" style="6"/>
    <col min="2809" max="2809" width="9.28515625" style="6" customWidth="1"/>
    <col min="2810" max="2810" width="17.140625" style="6" customWidth="1"/>
    <col min="2811" max="2811" width="21" style="6" customWidth="1"/>
    <col min="2812" max="2812" width="13.85546875" style="6" customWidth="1"/>
    <col min="2813" max="2822" width="13.7109375" style="6" customWidth="1"/>
    <col min="2823" max="2823" width="12.140625" style="6" customWidth="1"/>
    <col min="2824" max="2824" width="13.7109375" style="6" customWidth="1"/>
    <col min="2825" max="2827" width="0" style="6" hidden="1" customWidth="1"/>
    <col min="2828" max="3064" width="9.140625" style="6"/>
    <col min="3065" max="3065" width="9.28515625" style="6" customWidth="1"/>
    <col min="3066" max="3066" width="17.140625" style="6" customWidth="1"/>
    <col min="3067" max="3067" width="21" style="6" customWidth="1"/>
    <col min="3068" max="3068" width="13.85546875" style="6" customWidth="1"/>
    <col min="3069" max="3078" width="13.7109375" style="6" customWidth="1"/>
    <col min="3079" max="3079" width="12.140625" style="6" customWidth="1"/>
    <col min="3080" max="3080" width="13.7109375" style="6" customWidth="1"/>
    <col min="3081" max="3083" width="0" style="6" hidden="1" customWidth="1"/>
    <col min="3084" max="3320" width="9.140625" style="6"/>
    <col min="3321" max="3321" width="9.28515625" style="6" customWidth="1"/>
    <col min="3322" max="3322" width="17.140625" style="6" customWidth="1"/>
    <col min="3323" max="3323" width="21" style="6" customWidth="1"/>
    <col min="3324" max="3324" width="13.85546875" style="6" customWidth="1"/>
    <col min="3325" max="3334" width="13.7109375" style="6" customWidth="1"/>
    <col min="3335" max="3335" width="12.140625" style="6" customWidth="1"/>
    <col min="3336" max="3336" width="13.7109375" style="6" customWidth="1"/>
    <col min="3337" max="3339" width="0" style="6" hidden="1" customWidth="1"/>
    <col min="3340" max="3576" width="9.140625" style="6"/>
    <col min="3577" max="3577" width="9.28515625" style="6" customWidth="1"/>
    <col min="3578" max="3578" width="17.140625" style="6" customWidth="1"/>
    <col min="3579" max="3579" width="21" style="6" customWidth="1"/>
    <col min="3580" max="3580" width="13.85546875" style="6" customWidth="1"/>
    <col min="3581" max="3590" width="13.7109375" style="6" customWidth="1"/>
    <col min="3591" max="3591" width="12.140625" style="6" customWidth="1"/>
    <col min="3592" max="3592" width="13.7109375" style="6" customWidth="1"/>
    <col min="3593" max="3595" width="0" style="6" hidden="1" customWidth="1"/>
    <col min="3596" max="3832" width="9.140625" style="6"/>
    <col min="3833" max="3833" width="9.28515625" style="6" customWidth="1"/>
    <col min="3834" max="3834" width="17.140625" style="6" customWidth="1"/>
    <col min="3835" max="3835" width="21" style="6" customWidth="1"/>
    <col min="3836" max="3836" width="13.85546875" style="6" customWidth="1"/>
    <col min="3837" max="3846" width="13.7109375" style="6" customWidth="1"/>
    <col min="3847" max="3847" width="12.140625" style="6" customWidth="1"/>
    <col min="3848" max="3848" width="13.7109375" style="6" customWidth="1"/>
    <col min="3849" max="3851" width="0" style="6" hidden="1" customWidth="1"/>
    <col min="3852" max="4088" width="9.140625" style="6"/>
    <col min="4089" max="4089" width="9.28515625" style="6" customWidth="1"/>
    <col min="4090" max="4090" width="17.140625" style="6" customWidth="1"/>
    <col min="4091" max="4091" width="21" style="6" customWidth="1"/>
    <col min="4092" max="4092" width="13.85546875" style="6" customWidth="1"/>
    <col min="4093" max="4102" width="13.7109375" style="6" customWidth="1"/>
    <col min="4103" max="4103" width="12.140625" style="6" customWidth="1"/>
    <col min="4104" max="4104" width="13.7109375" style="6" customWidth="1"/>
    <col min="4105" max="4107" width="0" style="6" hidden="1" customWidth="1"/>
    <col min="4108" max="4344" width="9.140625" style="6"/>
    <col min="4345" max="4345" width="9.28515625" style="6" customWidth="1"/>
    <col min="4346" max="4346" width="17.140625" style="6" customWidth="1"/>
    <col min="4347" max="4347" width="21" style="6" customWidth="1"/>
    <col min="4348" max="4348" width="13.85546875" style="6" customWidth="1"/>
    <col min="4349" max="4358" width="13.7109375" style="6" customWidth="1"/>
    <col min="4359" max="4359" width="12.140625" style="6" customWidth="1"/>
    <col min="4360" max="4360" width="13.7109375" style="6" customWidth="1"/>
    <col min="4361" max="4363" width="0" style="6" hidden="1" customWidth="1"/>
    <col min="4364" max="4600" width="9.140625" style="6"/>
    <col min="4601" max="4601" width="9.28515625" style="6" customWidth="1"/>
    <col min="4602" max="4602" width="17.140625" style="6" customWidth="1"/>
    <col min="4603" max="4603" width="21" style="6" customWidth="1"/>
    <col min="4604" max="4604" width="13.85546875" style="6" customWidth="1"/>
    <col min="4605" max="4614" width="13.7109375" style="6" customWidth="1"/>
    <col min="4615" max="4615" width="12.140625" style="6" customWidth="1"/>
    <col min="4616" max="4616" width="13.7109375" style="6" customWidth="1"/>
    <col min="4617" max="4619" width="0" style="6" hidden="1" customWidth="1"/>
    <col min="4620" max="4856" width="9.140625" style="6"/>
    <col min="4857" max="4857" width="9.28515625" style="6" customWidth="1"/>
    <col min="4858" max="4858" width="17.140625" style="6" customWidth="1"/>
    <col min="4859" max="4859" width="21" style="6" customWidth="1"/>
    <col min="4860" max="4860" width="13.85546875" style="6" customWidth="1"/>
    <col min="4861" max="4870" width="13.7109375" style="6" customWidth="1"/>
    <col min="4871" max="4871" width="12.140625" style="6" customWidth="1"/>
    <col min="4872" max="4872" width="13.7109375" style="6" customWidth="1"/>
    <col min="4873" max="4875" width="0" style="6" hidden="1" customWidth="1"/>
    <col min="4876" max="5112" width="9.140625" style="6"/>
    <col min="5113" max="5113" width="9.28515625" style="6" customWidth="1"/>
    <col min="5114" max="5114" width="17.140625" style="6" customWidth="1"/>
    <col min="5115" max="5115" width="21" style="6" customWidth="1"/>
    <col min="5116" max="5116" width="13.85546875" style="6" customWidth="1"/>
    <col min="5117" max="5126" width="13.7109375" style="6" customWidth="1"/>
    <col min="5127" max="5127" width="12.140625" style="6" customWidth="1"/>
    <col min="5128" max="5128" width="13.7109375" style="6" customWidth="1"/>
    <col min="5129" max="5131" width="0" style="6" hidden="1" customWidth="1"/>
    <col min="5132" max="5368" width="9.140625" style="6"/>
    <col min="5369" max="5369" width="9.28515625" style="6" customWidth="1"/>
    <col min="5370" max="5370" width="17.140625" style="6" customWidth="1"/>
    <col min="5371" max="5371" width="21" style="6" customWidth="1"/>
    <col min="5372" max="5372" width="13.85546875" style="6" customWidth="1"/>
    <col min="5373" max="5382" width="13.7109375" style="6" customWidth="1"/>
    <col min="5383" max="5383" width="12.140625" style="6" customWidth="1"/>
    <col min="5384" max="5384" width="13.7109375" style="6" customWidth="1"/>
    <col min="5385" max="5387" width="0" style="6" hidden="1" customWidth="1"/>
    <col min="5388" max="5624" width="9.140625" style="6"/>
    <col min="5625" max="5625" width="9.28515625" style="6" customWidth="1"/>
    <col min="5626" max="5626" width="17.140625" style="6" customWidth="1"/>
    <col min="5627" max="5627" width="21" style="6" customWidth="1"/>
    <col min="5628" max="5628" width="13.85546875" style="6" customWidth="1"/>
    <col min="5629" max="5638" width="13.7109375" style="6" customWidth="1"/>
    <col min="5639" max="5639" width="12.140625" style="6" customWidth="1"/>
    <col min="5640" max="5640" width="13.7109375" style="6" customWidth="1"/>
    <col min="5641" max="5643" width="0" style="6" hidden="1" customWidth="1"/>
    <col min="5644" max="5880" width="9.140625" style="6"/>
    <col min="5881" max="5881" width="9.28515625" style="6" customWidth="1"/>
    <col min="5882" max="5882" width="17.140625" style="6" customWidth="1"/>
    <col min="5883" max="5883" width="21" style="6" customWidth="1"/>
    <col min="5884" max="5884" width="13.85546875" style="6" customWidth="1"/>
    <col min="5885" max="5894" width="13.7109375" style="6" customWidth="1"/>
    <col min="5895" max="5895" width="12.140625" style="6" customWidth="1"/>
    <col min="5896" max="5896" width="13.7109375" style="6" customWidth="1"/>
    <col min="5897" max="5899" width="0" style="6" hidden="1" customWidth="1"/>
    <col min="5900" max="6136" width="9.140625" style="6"/>
    <col min="6137" max="6137" width="9.28515625" style="6" customWidth="1"/>
    <col min="6138" max="6138" width="17.140625" style="6" customWidth="1"/>
    <col min="6139" max="6139" width="21" style="6" customWidth="1"/>
    <col min="6140" max="6140" width="13.85546875" style="6" customWidth="1"/>
    <col min="6141" max="6150" width="13.7109375" style="6" customWidth="1"/>
    <col min="6151" max="6151" width="12.140625" style="6" customWidth="1"/>
    <col min="6152" max="6152" width="13.7109375" style="6" customWidth="1"/>
    <col min="6153" max="6155" width="0" style="6" hidden="1" customWidth="1"/>
    <col min="6156" max="6392" width="9.140625" style="6"/>
    <col min="6393" max="6393" width="9.28515625" style="6" customWidth="1"/>
    <col min="6394" max="6394" width="17.140625" style="6" customWidth="1"/>
    <col min="6395" max="6395" width="21" style="6" customWidth="1"/>
    <col min="6396" max="6396" width="13.85546875" style="6" customWidth="1"/>
    <col min="6397" max="6406" width="13.7109375" style="6" customWidth="1"/>
    <col min="6407" max="6407" width="12.140625" style="6" customWidth="1"/>
    <col min="6408" max="6408" width="13.7109375" style="6" customWidth="1"/>
    <col min="6409" max="6411" width="0" style="6" hidden="1" customWidth="1"/>
    <col min="6412" max="6648" width="9.140625" style="6"/>
    <col min="6649" max="6649" width="9.28515625" style="6" customWidth="1"/>
    <col min="6650" max="6650" width="17.140625" style="6" customWidth="1"/>
    <col min="6651" max="6651" width="21" style="6" customWidth="1"/>
    <col min="6652" max="6652" width="13.85546875" style="6" customWidth="1"/>
    <col min="6653" max="6662" width="13.7109375" style="6" customWidth="1"/>
    <col min="6663" max="6663" width="12.140625" style="6" customWidth="1"/>
    <col min="6664" max="6664" width="13.7109375" style="6" customWidth="1"/>
    <col min="6665" max="6667" width="0" style="6" hidden="1" customWidth="1"/>
    <col min="6668" max="6904" width="9.140625" style="6"/>
    <col min="6905" max="6905" width="9.28515625" style="6" customWidth="1"/>
    <col min="6906" max="6906" width="17.140625" style="6" customWidth="1"/>
    <col min="6907" max="6907" width="21" style="6" customWidth="1"/>
    <col min="6908" max="6908" width="13.85546875" style="6" customWidth="1"/>
    <col min="6909" max="6918" width="13.7109375" style="6" customWidth="1"/>
    <col min="6919" max="6919" width="12.140625" style="6" customWidth="1"/>
    <col min="6920" max="6920" width="13.7109375" style="6" customWidth="1"/>
    <col min="6921" max="6923" width="0" style="6" hidden="1" customWidth="1"/>
    <col min="6924" max="7160" width="9.140625" style="6"/>
    <col min="7161" max="7161" width="9.28515625" style="6" customWidth="1"/>
    <col min="7162" max="7162" width="17.140625" style="6" customWidth="1"/>
    <col min="7163" max="7163" width="21" style="6" customWidth="1"/>
    <col min="7164" max="7164" width="13.85546875" style="6" customWidth="1"/>
    <col min="7165" max="7174" width="13.7109375" style="6" customWidth="1"/>
    <col min="7175" max="7175" width="12.140625" style="6" customWidth="1"/>
    <col min="7176" max="7176" width="13.7109375" style="6" customWidth="1"/>
    <col min="7177" max="7179" width="0" style="6" hidden="1" customWidth="1"/>
    <col min="7180" max="7416" width="9.140625" style="6"/>
    <col min="7417" max="7417" width="9.28515625" style="6" customWidth="1"/>
    <col min="7418" max="7418" width="17.140625" style="6" customWidth="1"/>
    <col min="7419" max="7419" width="21" style="6" customWidth="1"/>
    <col min="7420" max="7420" width="13.85546875" style="6" customWidth="1"/>
    <col min="7421" max="7430" width="13.7109375" style="6" customWidth="1"/>
    <col min="7431" max="7431" width="12.140625" style="6" customWidth="1"/>
    <col min="7432" max="7432" width="13.7109375" style="6" customWidth="1"/>
    <col min="7433" max="7435" width="0" style="6" hidden="1" customWidth="1"/>
    <col min="7436" max="7672" width="9.140625" style="6"/>
    <col min="7673" max="7673" width="9.28515625" style="6" customWidth="1"/>
    <col min="7674" max="7674" width="17.140625" style="6" customWidth="1"/>
    <col min="7675" max="7675" width="21" style="6" customWidth="1"/>
    <col min="7676" max="7676" width="13.85546875" style="6" customWidth="1"/>
    <col min="7677" max="7686" width="13.7109375" style="6" customWidth="1"/>
    <col min="7687" max="7687" width="12.140625" style="6" customWidth="1"/>
    <col min="7688" max="7688" width="13.7109375" style="6" customWidth="1"/>
    <col min="7689" max="7691" width="0" style="6" hidden="1" customWidth="1"/>
    <col min="7692" max="7928" width="9.140625" style="6"/>
    <col min="7929" max="7929" width="9.28515625" style="6" customWidth="1"/>
    <col min="7930" max="7930" width="17.140625" style="6" customWidth="1"/>
    <col min="7931" max="7931" width="21" style="6" customWidth="1"/>
    <col min="7932" max="7932" width="13.85546875" style="6" customWidth="1"/>
    <col min="7933" max="7942" width="13.7109375" style="6" customWidth="1"/>
    <col min="7943" max="7943" width="12.140625" style="6" customWidth="1"/>
    <col min="7944" max="7944" width="13.7109375" style="6" customWidth="1"/>
    <col min="7945" max="7947" width="0" style="6" hidden="1" customWidth="1"/>
    <col min="7948" max="8184" width="9.140625" style="6"/>
    <col min="8185" max="8185" width="9.28515625" style="6" customWidth="1"/>
    <col min="8186" max="8186" width="17.140625" style="6" customWidth="1"/>
    <col min="8187" max="8187" width="21" style="6" customWidth="1"/>
    <col min="8188" max="8188" width="13.85546875" style="6" customWidth="1"/>
    <col min="8189" max="8198" width="13.7109375" style="6" customWidth="1"/>
    <col min="8199" max="8199" width="12.140625" style="6" customWidth="1"/>
    <col min="8200" max="8200" width="13.7109375" style="6" customWidth="1"/>
    <col min="8201" max="8203" width="0" style="6" hidden="1" customWidth="1"/>
    <col min="8204" max="8440" width="9.140625" style="6"/>
    <col min="8441" max="8441" width="9.28515625" style="6" customWidth="1"/>
    <col min="8442" max="8442" width="17.140625" style="6" customWidth="1"/>
    <col min="8443" max="8443" width="21" style="6" customWidth="1"/>
    <col min="8444" max="8444" width="13.85546875" style="6" customWidth="1"/>
    <col min="8445" max="8454" width="13.7109375" style="6" customWidth="1"/>
    <col min="8455" max="8455" width="12.140625" style="6" customWidth="1"/>
    <col min="8456" max="8456" width="13.7109375" style="6" customWidth="1"/>
    <col min="8457" max="8459" width="0" style="6" hidden="1" customWidth="1"/>
    <col min="8460" max="8696" width="9.140625" style="6"/>
    <col min="8697" max="8697" width="9.28515625" style="6" customWidth="1"/>
    <col min="8698" max="8698" width="17.140625" style="6" customWidth="1"/>
    <col min="8699" max="8699" width="21" style="6" customWidth="1"/>
    <col min="8700" max="8700" width="13.85546875" style="6" customWidth="1"/>
    <col min="8701" max="8710" width="13.7109375" style="6" customWidth="1"/>
    <col min="8711" max="8711" width="12.140625" style="6" customWidth="1"/>
    <col min="8712" max="8712" width="13.7109375" style="6" customWidth="1"/>
    <col min="8713" max="8715" width="0" style="6" hidden="1" customWidth="1"/>
    <col min="8716" max="8952" width="9.140625" style="6"/>
    <col min="8953" max="8953" width="9.28515625" style="6" customWidth="1"/>
    <col min="8954" max="8954" width="17.140625" style="6" customWidth="1"/>
    <col min="8955" max="8955" width="21" style="6" customWidth="1"/>
    <col min="8956" max="8956" width="13.85546875" style="6" customWidth="1"/>
    <col min="8957" max="8966" width="13.7109375" style="6" customWidth="1"/>
    <col min="8967" max="8967" width="12.140625" style="6" customWidth="1"/>
    <col min="8968" max="8968" width="13.7109375" style="6" customWidth="1"/>
    <col min="8969" max="8971" width="0" style="6" hidden="1" customWidth="1"/>
    <col min="8972" max="9208" width="9.140625" style="6"/>
    <col min="9209" max="9209" width="9.28515625" style="6" customWidth="1"/>
    <col min="9210" max="9210" width="17.140625" style="6" customWidth="1"/>
    <col min="9211" max="9211" width="21" style="6" customWidth="1"/>
    <col min="9212" max="9212" width="13.85546875" style="6" customWidth="1"/>
    <col min="9213" max="9222" width="13.7109375" style="6" customWidth="1"/>
    <col min="9223" max="9223" width="12.140625" style="6" customWidth="1"/>
    <col min="9224" max="9224" width="13.7109375" style="6" customWidth="1"/>
    <col min="9225" max="9227" width="0" style="6" hidden="1" customWidth="1"/>
    <col min="9228" max="9464" width="9.140625" style="6"/>
    <col min="9465" max="9465" width="9.28515625" style="6" customWidth="1"/>
    <col min="9466" max="9466" width="17.140625" style="6" customWidth="1"/>
    <col min="9467" max="9467" width="21" style="6" customWidth="1"/>
    <col min="9468" max="9468" width="13.85546875" style="6" customWidth="1"/>
    <col min="9469" max="9478" width="13.7109375" style="6" customWidth="1"/>
    <col min="9479" max="9479" width="12.140625" style="6" customWidth="1"/>
    <col min="9480" max="9480" width="13.7109375" style="6" customWidth="1"/>
    <col min="9481" max="9483" width="0" style="6" hidden="1" customWidth="1"/>
    <col min="9484" max="9720" width="9.140625" style="6"/>
    <col min="9721" max="9721" width="9.28515625" style="6" customWidth="1"/>
    <col min="9722" max="9722" width="17.140625" style="6" customWidth="1"/>
    <col min="9723" max="9723" width="21" style="6" customWidth="1"/>
    <col min="9724" max="9724" width="13.85546875" style="6" customWidth="1"/>
    <col min="9725" max="9734" width="13.7109375" style="6" customWidth="1"/>
    <col min="9735" max="9735" width="12.140625" style="6" customWidth="1"/>
    <col min="9736" max="9736" width="13.7109375" style="6" customWidth="1"/>
    <col min="9737" max="9739" width="0" style="6" hidden="1" customWidth="1"/>
    <col min="9740" max="9976" width="9.140625" style="6"/>
    <col min="9977" max="9977" width="9.28515625" style="6" customWidth="1"/>
    <col min="9978" max="9978" width="17.140625" style="6" customWidth="1"/>
    <col min="9979" max="9979" width="21" style="6" customWidth="1"/>
    <col min="9980" max="9980" width="13.85546875" style="6" customWidth="1"/>
    <col min="9981" max="9990" width="13.7109375" style="6" customWidth="1"/>
    <col min="9991" max="9991" width="12.140625" style="6" customWidth="1"/>
    <col min="9992" max="9992" width="13.7109375" style="6" customWidth="1"/>
    <col min="9993" max="9995" width="0" style="6" hidden="1" customWidth="1"/>
    <col min="9996" max="10232" width="9.140625" style="6"/>
    <col min="10233" max="10233" width="9.28515625" style="6" customWidth="1"/>
    <col min="10234" max="10234" width="17.140625" style="6" customWidth="1"/>
    <col min="10235" max="10235" width="21" style="6" customWidth="1"/>
    <col min="10236" max="10236" width="13.85546875" style="6" customWidth="1"/>
    <col min="10237" max="10246" width="13.7109375" style="6" customWidth="1"/>
    <col min="10247" max="10247" width="12.140625" style="6" customWidth="1"/>
    <col min="10248" max="10248" width="13.7109375" style="6" customWidth="1"/>
    <col min="10249" max="10251" width="0" style="6" hidden="1" customWidth="1"/>
    <col min="10252" max="10488" width="9.140625" style="6"/>
    <col min="10489" max="10489" width="9.28515625" style="6" customWidth="1"/>
    <col min="10490" max="10490" width="17.140625" style="6" customWidth="1"/>
    <col min="10491" max="10491" width="21" style="6" customWidth="1"/>
    <col min="10492" max="10492" width="13.85546875" style="6" customWidth="1"/>
    <col min="10493" max="10502" width="13.7109375" style="6" customWidth="1"/>
    <col min="10503" max="10503" width="12.140625" style="6" customWidth="1"/>
    <col min="10504" max="10504" width="13.7109375" style="6" customWidth="1"/>
    <col min="10505" max="10507" width="0" style="6" hidden="1" customWidth="1"/>
    <col min="10508" max="10744" width="9.140625" style="6"/>
    <col min="10745" max="10745" width="9.28515625" style="6" customWidth="1"/>
    <col min="10746" max="10746" width="17.140625" style="6" customWidth="1"/>
    <col min="10747" max="10747" width="21" style="6" customWidth="1"/>
    <col min="10748" max="10748" width="13.85546875" style="6" customWidth="1"/>
    <col min="10749" max="10758" width="13.7109375" style="6" customWidth="1"/>
    <col min="10759" max="10759" width="12.140625" style="6" customWidth="1"/>
    <col min="10760" max="10760" width="13.7109375" style="6" customWidth="1"/>
    <col min="10761" max="10763" width="0" style="6" hidden="1" customWidth="1"/>
    <col min="10764" max="11000" width="9.140625" style="6"/>
    <col min="11001" max="11001" width="9.28515625" style="6" customWidth="1"/>
    <col min="11002" max="11002" width="17.140625" style="6" customWidth="1"/>
    <col min="11003" max="11003" width="21" style="6" customWidth="1"/>
    <col min="11004" max="11004" width="13.85546875" style="6" customWidth="1"/>
    <col min="11005" max="11014" width="13.7109375" style="6" customWidth="1"/>
    <col min="11015" max="11015" width="12.140625" style="6" customWidth="1"/>
    <col min="11016" max="11016" width="13.7109375" style="6" customWidth="1"/>
    <col min="11017" max="11019" width="0" style="6" hidden="1" customWidth="1"/>
    <col min="11020" max="11256" width="9.140625" style="6"/>
    <col min="11257" max="11257" width="9.28515625" style="6" customWidth="1"/>
    <col min="11258" max="11258" width="17.140625" style="6" customWidth="1"/>
    <col min="11259" max="11259" width="21" style="6" customWidth="1"/>
    <col min="11260" max="11260" width="13.85546875" style="6" customWidth="1"/>
    <col min="11261" max="11270" width="13.7109375" style="6" customWidth="1"/>
    <col min="11271" max="11271" width="12.140625" style="6" customWidth="1"/>
    <col min="11272" max="11272" width="13.7109375" style="6" customWidth="1"/>
    <col min="11273" max="11275" width="0" style="6" hidden="1" customWidth="1"/>
    <col min="11276" max="11512" width="9.140625" style="6"/>
    <col min="11513" max="11513" width="9.28515625" style="6" customWidth="1"/>
    <col min="11514" max="11514" width="17.140625" style="6" customWidth="1"/>
    <col min="11515" max="11515" width="21" style="6" customWidth="1"/>
    <col min="11516" max="11516" width="13.85546875" style="6" customWidth="1"/>
    <col min="11517" max="11526" width="13.7109375" style="6" customWidth="1"/>
    <col min="11527" max="11527" width="12.140625" style="6" customWidth="1"/>
    <col min="11528" max="11528" width="13.7109375" style="6" customWidth="1"/>
    <col min="11529" max="11531" width="0" style="6" hidden="1" customWidth="1"/>
    <col min="11532" max="11768" width="9.140625" style="6"/>
    <col min="11769" max="11769" width="9.28515625" style="6" customWidth="1"/>
    <col min="11770" max="11770" width="17.140625" style="6" customWidth="1"/>
    <col min="11771" max="11771" width="21" style="6" customWidth="1"/>
    <col min="11772" max="11772" width="13.85546875" style="6" customWidth="1"/>
    <col min="11773" max="11782" width="13.7109375" style="6" customWidth="1"/>
    <col min="11783" max="11783" width="12.140625" style="6" customWidth="1"/>
    <col min="11784" max="11784" width="13.7109375" style="6" customWidth="1"/>
    <col min="11785" max="11787" width="0" style="6" hidden="1" customWidth="1"/>
    <col min="11788" max="12024" width="9.140625" style="6"/>
    <col min="12025" max="12025" width="9.28515625" style="6" customWidth="1"/>
    <col min="12026" max="12026" width="17.140625" style="6" customWidth="1"/>
    <col min="12027" max="12027" width="21" style="6" customWidth="1"/>
    <col min="12028" max="12028" width="13.85546875" style="6" customWidth="1"/>
    <col min="12029" max="12038" width="13.7109375" style="6" customWidth="1"/>
    <col min="12039" max="12039" width="12.140625" style="6" customWidth="1"/>
    <col min="12040" max="12040" width="13.7109375" style="6" customWidth="1"/>
    <col min="12041" max="12043" width="0" style="6" hidden="1" customWidth="1"/>
    <col min="12044" max="12280" width="9.140625" style="6"/>
    <col min="12281" max="12281" width="9.28515625" style="6" customWidth="1"/>
    <col min="12282" max="12282" width="17.140625" style="6" customWidth="1"/>
    <col min="12283" max="12283" width="21" style="6" customWidth="1"/>
    <col min="12284" max="12284" width="13.85546875" style="6" customWidth="1"/>
    <col min="12285" max="12294" width="13.7109375" style="6" customWidth="1"/>
    <col min="12295" max="12295" width="12.140625" style="6" customWidth="1"/>
    <col min="12296" max="12296" width="13.7109375" style="6" customWidth="1"/>
    <col min="12297" max="12299" width="0" style="6" hidden="1" customWidth="1"/>
    <col min="12300" max="12536" width="9.140625" style="6"/>
    <col min="12537" max="12537" width="9.28515625" style="6" customWidth="1"/>
    <col min="12538" max="12538" width="17.140625" style="6" customWidth="1"/>
    <col min="12539" max="12539" width="21" style="6" customWidth="1"/>
    <col min="12540" max="12540" width="13.85546875" style="6" customWidth="1"/>
    <col min="12541" max="12550" width="13.7109375" style="6" customWidth="1"/>
    <col min="12551" max="12551" width="12.140625" style="6" customWidth="1"/>
    <col min="12552" max="12552" width="13.7109375" style="6" customWidth="1"/>
    <col min="12553" max="12555" width="0" style="6" hidden="1" customWidth="1"/>
    <col min="12556" max="12792" width="9.140625" style="6"/>
    <col min="12793" max="12793" width="9.28515625" style="6" customWidth="1"/>
    <col min="12794" max="12794" width="17.140625" style="6" customWidth="1"/>
    <col min="12795" max="12795" width="21" style="6" customWidth="1"/>
    <col min="12796" max="12796" width="13.85546875" style="6" customWidth="1"/>
    <col min="12797" max="12806" width="13.7109375" style="6" customWidth="1"/>
    <col min="12807" max="12807" width="12.140625" style="6" customWidth="1"/>
    <col min="12808" max="12808" width="13.7109375" style="6" customWidth="1"/>
    <col min="12809" max="12811" width="0" style="6" hidden="1" customWidth="1"/>
    <col min="12812" max="13048" width="9.140625" style="6"/>
    <col min="13049" max="13049" width="9.28515625" style="6" customWidth="1"/>
    <col min="13050" max="13050" width="17.140625" style="6" customWidth="1"/>
    <col min="13051" max="13051" width="21" style="6" customWidth="1"/>
    <col min="13052" max="13052" width="13.85546875" style="6" customWidth="1"/>
    <col min="13053" max="13062" width="13.7109375" style="6" customWidth="1"/>
    <col min="13063" max="13063" width="12.140625" style="6" customWidth="1"/>
    <col min="13064" max="13064" width="13.7109375" style="6" customWidth="1"/>
    <col min="13065" max="13067" width="0" style="6" hidden="1" customWidth="1"/>
    <col min="13068" max="13304" width="9.140625" style="6"/>
    <col min="13305" max="13305" width="9.28515625" style="6" customWidth="1"/>
    <col min="13306" max="13306" width="17.140625" style="6" customWidth="1"/>
    <col min="13307" max="13307" width="21" style="6" customWidth="1"/>
    <col min="13308" max="13308" width="13.85546875" style="6" customWidth="1"/>
    <col min="13309" max="13318" width="13.7109375" style="6" customWidth="1"/>
    <col min="13319" max="13319" width="12.140625" style="6" customWidth="1"/>
    <col min="13320" max="13320" width="13.7109375" style="6" customWidth="1"/>
    <col min="13321" max="13323" width="0" style="6" hidden="1" customWidth="1"/>
    <col min="13324" max="13560" width="9.140625" style="6"/>
    <col min="13561" max="13561" width="9.28515625" style="6" customWidth="1"/>
    <col min="13562" max="13562" width="17.140625" style="6" customWidth="1"/>
    <col min="13563" max="13563" width="21" style="6" customWidth="1"/>
    <col min="13564" max="13564" width="13.85546875" style="6" customWidth="1"/>
    <col min="13565" max="13574" width="13.7109375" style="6" customWidth="1"/>
    <col min="13575" max="13575" width="12.140625" style="6" customWidth="1"/>
    <col min="13576" max="13576" width="13.7109375" style="6" customWidth="1"/>
    <col min="13577" max="13579" width="0" style="6" hidden="1" customWidth="1"/>
    <col min="13580" max="13816" width="9.140625" style="6"/>
    <col min="13817" max="13817" width="9.28515625" style="6" customWidth="1"/>
    <col min="13818" max="13818" width="17.140625" style="6" customWidth="1"/>
    <col min="13819" max="13819" width="21" style="6" customWidth="1"/>
    <col min="13820" max="13820" width="13.85546875" style="6" customWidth="1"/>
    <col min="13821" max="13830" width="13.7109375" style="6" customWidth="1"/>
    <col min="13831" max="13831" width="12.140625" style="6" customWidth="1"/>
    <col min="13832" max="13832" width="13.7109375" style="6" customWidth="1"/>
    <col min="13833" max="13835" width="0" style="6" hidden="1" customWidth="1"/>
    <col min="13836" max="14072" width="9.140625" style="6"/>
    <col min="14073" max="14073" width="9.28515625" style="6" customWidth="1"/>
    <col min="14074" max="14074" width="17.140625" style="6" customWidth="1"/>
    <col min="14075" max="14075" width="21" style="6" customWidth="1"/>
    <col min="14076" max="14076" width="13.85546875" style="6" customWidth="1"/>
    <col min="14077" max="14086" width="13.7109375" style="6" customWidth="1"/>
    <col min="14087" max="14087" width="12.140625" style="6" customWidth="1"/>
    <col min="14088" max="14088" width="13.7109375" style="6" customWidth="1"/>
    <col min="14089" max="14091" width="0" style="6" hidden="1" customWidth="1"/>
    <col min="14092" max="14328" width="9.140625" style="6"/>
    <col min="14329" max="14329" width="9.28515625" style="6" customWidth="1"/>
    <col min="14330" max="14330" width="17.140625" style="6" customWidth="1"/>
    <col min="14331" max="14331" width="21" style="6" customWidth="1"/>
    <col min="14332" max="14332" width="13.85546875" style="6" customWidth="1"/>
    <col min="14333" max="14342" width="13.7109375" style="6" customWidth="1"/>
    <col min="14343" max="14343" width="12.140625" style="6" customWidth="1"/>
    <col min="14344" max="14344" width="13.7109375" style="6" customWidth="1"/>
    <col min="14345" max="14347" width="0" style="6" hidden="1" customWidth="1"/>
    <col min="14348" max="14584" width="9.140625" style="6"/>
    <col min="14585" max="14585" width="9.28515625" style="6" customWidth="1"/>
    <col min="14586" max="14586" width="17.140625" style="6" customWidth="1"/>
    <col min="14587" max="14587" width="21" style="6" customWidth="1"/>
    <col min="14588" max="14588" width="13.85546875" style="6" customWidth="1"/>
    <col min="14589" max="14598" width="13.7109375" style="6" customWidth="1"/>
    <col min="14599" max="14599" width="12.140625" style="6" customWidth="1"/>
    <col min="14600" max="14600" width="13.7109375" style="6" customWidth="1"/>
    <col min="14601" max="14603" width="0" style="6" hidden="1" customWidth="1"/>
    <col min="14604" max="14840" width="9.140625" style="6"/>
    <col min="14841" max="14841" width="9.28515625" style="6" customWidth="1"/>
    <col min="14842" max="14842" width="17.140625" style="6" customWidth="1"/>
    <col min="14843" max="14843" width="21" style="6" customWidth="1"/>
    <col min="14844" max="14844" width="13.85546875" style="6" customWidth="1"/>
    <col min="14845" max="14854" width="13.7109375" style="6" customWidth="1"/>
    <col min="14855" max="14855" width="12.140625" style="6" customWidth="1"/>
    <col min="14856" max="14856" width="13.7109375" style="6" customWidth="1"/>
    <col min="14857" max="14859" width="0" style="6" hidden="1" customWidth="1"/>
    <col min="14860" max="15096" width="9.140625" style="6"/>
    <col min="15097" max="15097" width="9.28515625" style="6" customWidth="1"/>
    <col min="15098" max="15098" width="17.140625" style="6" customWidth="1"/>
    <col min="15099" max="15099" width="21" style="6" customWidth="1"/>
    <col min="15100" max="15100" width="13.85546875" style="6" customWidth="1"/>
    <col min="15101" max="15110" width="13.7109375" style="6" customWidth="1"/>
    <col min="15111" max="15111" width="12.140625" style="6" customWidth="1"/>
    <col min="15112" max="15112" width="13.7109375" style="6" customWidth="1"/>
    <col min="15113" max="15115" width="0" style="6" hidden="1" customWidth="1"/>
    <col min="15116" max="15352" width="9.140625" style="6"/>
    <col min="15353" max="15353" width="9.28515625" style="6" customWidth="1"/>
    <col min="15354" max="15354" width="17.140625" style="6" customWidth="1"/>
    <col min="15355" max="15355" width="21" style="6" customWidth="1"/>
    <col min="15356" max="15356" width="13.85546875" style="6" customWidth="1"/>
    <col min="15357" max="15366" width="13.7109375" style="6" customWidth="1"/>
    <col min="15367" max="15367" width="12.140625" style="6" customWidth="1"/>
    <col min="15368" max="15368" width="13.7109375" style="6" customWidth="1"/>
    <col min="15369" max="15371" width="0" style="6" hidden="1" customWidth="1"/>
    <col min="15372" max="15608" width="9.140625" style="6"/>
    <col min="15609" max="15609" width="9.28515625" style="6" customWidth="1"/>
    <col min="15610" max="15610" width="17.140625" style="6" customWidth="1"/>
    <col min="15611" max="15611" width="21" style="6" customWidth="1"/>
    <col min="15612" max="15612" width="13.85546875" style="6" customWidth="1"/>
    <col min="15613" max="15622" width="13.7109375" style="6" customWidth="1"/>
    <col min="15623" max="15623" width="12.140625" style="6" customWidth="1"/>
    <col min="15624" max="15624" width="13.7109375" style="6" customWidth="1"/>
    <col min="15625" max="15627" width="0" style="6" hidden="1" customWidth="1"/>
    <col min="15628" max="15864" width="9.140625" style="6"/>
    <col min="15865" max="15865" width="9.28515625" style="6" customWidth="1"/>
    <col min="15866" max="15866" width="17.140625" style="6" customWidth="1"/>
    <col min="15867" max="15867" width="21" style="6" customWidth="1"/>
    <col min="15868" max="15868" width="13.85546875" style="6" customWidth="1"/>
    <col min="15869" max="15878" width="13.7109375" style="6" customWidth="1"/>
    <col min="15879" max="15879" width="12.140625" style="6" customWidth="1"/>
    <col min="15880" max="15880" width="13.7109375" style="6" customWidth="1"/>
    <col min="15881" max="15883" width="0" style="6" hidden="1" customWidth="1"/>
    <col min="15884" max="16120" width="9.140625" style="6"/>
    <col min="16121" max="16121" width="9.28515625" style="6" customWidth="1"/>
    <col min="16122" max="16122" width="17.140625" style="6" customWidth="1"/>
    <col min="16123" max="16123" width="21" style="6" customWidth="1"/>
    <col min="16124" max="16124" width="13.85546875" style="6" customWidth="1"/>
    <col min="16125" max="16134" width="13.7109375" style="6" customWidth="1"/>
    <col min="16135" max="16135" width="12.140625" style="6" customWidth="1"/>
    <col min="16136" max="16136" width="13.7109375" style="6" customWidth="1"/>
    <col min="16137" max="16139" width="0" style="6" hidden="1" customWidth="1"/>
    <col min="16140" max="16384" width="9.140625" style="6"/>
  </cols>
  <sheetData>
    <row r="1" spans="1:14" ht="30" customHeight="1" thickBot="1">
      <c r="A1" s="236" t="s">
        <v>818</v>
      </c>
      <c r="B1" s="237"/>
      <c r="C1" s="237"/>
      <c r="D1" s="237"/>
      <c r="E1" s="237"/>
      <c r="F1" s="237"/>
      <c r="G1" s="237"/>
      <c r="H1" s="238"/>
    </row>
    <row r="2" spans="1:14" ht="32.25" customHeight="1">
      <c r="A2" s="149"/>
      <c r="B2" s="135" t="s">
        <v>815</v>
      </c>
      <c r="C2" s="201"/>
      <c r="D2" s="201"/>
      <c r="E2" s="201"/>
      <c r="F2" s="201"/>
      <c r="G2" s="152" t="s">
        <v>727</v>
      </c>
      <c r="H2" s="150"/>
    </row>
    <row r="3" spans="1:14" ht="15.75" customHeight="1">
      <c r="A3" s="146"/>
      <c r="B3" s="275" t="s">
        <v>681</v>
      </c>
      <c r="C3" s="276"/>
      <c r="D3" s="276"/>
      <c r="E3" s="276"/>
      <c r="F3" s="276"/>
      <c r="G3" s="276"/>
      <c r="H3" s="145"/>
    </row>
    <row r="4" spans="1:14" ht="16.5" customHeight="1">
      <c r="A4" s="147"/>
      <c r="B4" s="275" t="s">
        <v>677</v>
      </c>
      <c r="C4" s="276"/>
      <c r="D4" s="276"/>
      <c r="E4" s="276"/>
      <c r="F4" s="276"/>
      <c r="G4" s="276"/>
      <c r="H4" s="145"/>
    </row>
    <row r="5" spans="1:14" ht="15.75" customHeight="1">
      <c r="A5" s="233" t="s">
        <v>679</v>
      </c>
      <c r="B5" s="234"/>
      <c r="C5" s="234"/>
      <c r="D5" s="234"/>
      <c r="E5" s="234"/>
      <c r="F5" s="234"/>
      <c r="G5" s="234"/>
      <c r="H5" s="235"/>
    </row>
    <row r="6" spans="1:14" ht="15.75" customHeight="1" thickBot="1">
      <c r="A6" s="231" t="s">
        <v>636</v>
      </c>
      <c r="B6" s="232"/>
      <c r="C6" s="232"/>
      <c r="D6" s="232"/>
      <c r="E6" s="232"/>
      <c r="F6" s="232"/>
      <c r="G6" s="232"/>
      <c r="H6" s="151"/>
    </row>
    <row r="7" spans="1:14" ht="43.5" customHeight="1" thickBot="1">
      <c r="A7" s="148" t="s">
        <v>637</v>
      </c>
      <c r="B7" s="255" t="s">
        <v>638</v>
      </c>
      <c r="C7" s="255"/>
      <c r="D7" s="256"/>
      <c r="E7" s="256"/>
      <c r="F7" s="256"/>
      <c r="G7" s="256"/>
      <c r="H7" s="257"/>
      <c r="I7" s="7"/>
    </row>
    <row r="8" spans="1:14" s="8" customFormat="1" ht="12" customHeight="1">
      <c r="A8" s="258" t="s">
        <v>639</v>
      </c>
      <c r="B8" s="262" t="s">
        <v>640</v>
      </c>
      <c r="C8" s="263"/>
      <c r="D8" s="266" t="s">
        <v>641</v>
      </c>
      <c r="E8" s="260" t="s">
        <v>653</v>
      </c>
      <c r="F8" s="260" t="s">
        <v>654</v>
      </c>
      <c r="G8" s="260" t="s">
        <v>655</v>
      </c>
      <c r="H8" s="281" t="s">
        <v>656</v>
      </c>
    </row>
    <row r="9" spans="1:14" s="9" customFormat="1" ht="12" customHeight="1" thickBot="1">
      <c r="A9" s="259"/>
      <c r="B9" s="264"/>
      <c r="C9" s="265"/>
      <c r="D9" s="267"/>
      <c r="E9" s="261"/>
      <c r="F9" s="261"/>
      <c r="G9" s="261"/>
      <c r="H9" s="282"/>
    </row>
    <row r="10" spans="1:14" s="11" customFormat="1" ht="29.25" customHeight="1" thickBot="1">
      <c r="A10" s="30">
        <v>1</v>
      </c>
      <c r="B10" s="268" t="s">
        <v>642</v>
      </c>
      <c r="C10" s="269"/>
      <c r="D10" s="31" t="s">
        <v>643</v>
      </c>
      <c r="E10" s="31">
        <v>1</v>
      </c>
      <c r="F10" s="31">
        <v>2</v>
      </c>
      <c r="G10" s="31">
        <v>3</v>
      </c>
      <c r="H10" s="32">
        <v>4</v>
      </c>
      <c r="I10" s="10"/>
      <c r="J10" s="10"/>
      <c r="K10" s="10"/>
      <c r="L10" s="10"/>
      <c r="M10" s="10"/>
      <c r="N10" s="10"/>
    </row>
    <row r="11" spans="1:14" ht="12" customHeight="1">
      <c r="A11" s="33" t="s">
        <v>644</v>
      </c>
      <c r="B11" s="239" t="s">
        <v>657</v>
      </c>
      <c r="C11" s="270"/>
      <c r="D11" s="34" t="e">
        <f>D13/$D$68</f>
        <v>#DIV/0!</v>
      </c>
      <c r="E11" s="35">
        <v>0.3125</v>
      </c>
      <c r="F11" s="35">
        <v>0.21249999999999999</v>
      </c>
      <c r="G11" s="35">
        <v>0.21249999999999999</v>
      </c>
      <c r="H11" s="58">
        <v>0.26250000000000001</v>
      </c>
      <c r="I11" s="12">
        <f>SUM(E11:H11)</f>
        <v>1</v>
      </c>
      <c r="K11" s="13"/>
    </row>
    <row r="12" spans="1:14" ht="3" customHeight="1">
      <c r="A12" s="36"/>
      <c r="B12" s="271"/>
      <c r="C12" s="272"/>
      <c r="D12" s="37"/>
      <c r="E12" s="38"/>
      <c r="F12" s="38"/>
      <c r="G12" s="38"/>
      <c r="H12" s="39"/>
      <c r="I12" s="13">
        <f>SUM(D12:H12)</f>
        <v>0</v>
      </c>
      <c r="K12" s="13"/>
    </row>
    <row r="13" spans="1:14" ht="12" customHeight="1" thickBot="1">
      <c r="A13" s="40" t="s">
        <v>645</v>
      </c>
      <c r="B13" s="273"/>
      <c r="C13" s="274"/>
      <c r="D13" s="41">
        <f>'1 - PLANILHA GERAL'!H21</f>
        <v>0</v>
      </c>
      <c r="E13" s="42">
        <f t="shared" ref="E13:H13" si="0">$D$13*E11</f>
        <v>0</v>
      </c>
      <c r="F13" s="42">
        <f t="shared" si="0"/>
        <v>0</v>
      </c>
      <c r="G13" s="42">
        <f t="shared" si="0"/>
        <v>0</v>
      </c>
      <c r="H13" s="43">
        <f t="shared" si="0"/>
        <v>0</v>
      </c>
      <c r="I13" s="14">
        <f>SUM(E13:H13)</f>
        <v>0</v>
      </c>
      <c r="K13" s="14"/>
      <c r="N13" s="15"/>
    </row>
    <row r="14" spans="1:14" ht="12" customHeight="1">
      <c r="A14" s="33" t="s">
        <v>644</v>
      </c>
      <c r="B14" s="239" t="s">
        <v>659</v>
      </c>
      <c r="C14" s="240"/>
      <c r="D14" s="34" t="e">
        <f>D16/$D$68</f>
        <v>#DIV/0!</v>
      </c>
      <c r="E14" s="35">
        <v>0.8</v>
      </c>
      <c r="F14" s="35">
        <v>0.2</v>
      </c>
      <c r="G14" s="44"/>
      <c r="H14" s="45"/>
      <c r="I14" s="12">
        <f>SUM(E14:H14)</f>
        <v>1</v>
      </c>
      <c r="K14" s="13"/>
    </row>
    <row r="15" spans="1:14" ht="3.75" customHeight="1">
      <c r="A15" s="36"/>
      <c r="B15" s="241"/>
      <c r="C15" s="242"/>
      <c r="D15" s="37"/>
      <c r="E15" s="38"/>
      <c r="F15" s="38"/>
      <c r="G15" s="46"/>
      <c r="H15" s="47"/>
      <c r="I15" s="13">
        <f>SUM(D15:H15)</f>
        <v>0</v>
      </c>
      <c r="K15" s="13"/>
    </row>
    <row r="16" spans="1:14" ht="12" customHeight="1" thickBot="1">
      <c r="A16" s="40" t="s">
        <v>645</v>
      </c>
      <c r="B16" s="243"/>
      <c r="C16" s="244"/>
      <c r="D16" s="41">
        <f>'1 - PLANILHA GERAL'!H47</f>
        <v>0</v>
      </c>
      <c r="E16" s="42">
        <f>$D$16*E14</f>
        <v>0</v>
      </c>
      <c r="F16" s="42">
        <f>$D$16*F14</f>
        <v>0</v>
      </c>
      <c r="G16" s="48"/>
      <c r="H16" s="49"/>
      <c r="I16" s="14">
        <f>SUM(E16:H16)</f>
        <v>0</v>
      </c>
      <c r="K16" s="14"/>
      <c r="N16" s="15"/>
    </row>
    <row r="17" spans="1:14" ht="12" customHeight="1">
      <c r="A17" s="33" t="s">
        <v>644</v>
      </c>
      <c r="B17" s="50" t="s">
        <v>660</v>
      </c>
      <c r="C17" s="51"/>
      <c r="D17" s="34" t="e">
        <f>D19/$D$68</f>
        <v>#DIV/0!</v>
      </c>
      <c r="E17" s="35">
        <v>1</v>
      </c>
      <c r="F17" s="44"/>
      <c r="G17" s="44"/>
      <c r="H17" s="45"/>
      <c r="I17" s="12">
        <f>SUM(E17:H17)</f>
        <v>1</v>
      </c>
      <c r="K17" s="13"/>
    </row>
    <row r="18" spans="1:14" ht="3.95" customHeight="1">
      <c r="A18" s="52"/>
      <c r="B18" s="53"/>
      <c r="C18" s="54"/>
      <c r="D18" s="37"/>
      <c r="E18" s="38"/>
      <c r="F18" s="46"/>
      <c r="G18" s="46"/>
      <c r="H18" s="47"/>
      <c r="I18" s="13">
        <f>SUM(D18:H18)</f>
        <v>0</v>
      </c>
      <c r="K18" s="13"/>
    </row>
    <row r="19" spans="1:14" ht="12" customHeight="1" thickBot="1">
      <c r="A19" s="40" t="s">
        <v>645</v>
      </c>
      <c r="B19" s="55"/>
      <c r="C19" s="56"/>
      <c r="D19" s="57">
        <f>'1 - PLANILHA GERAL'!H52</f>
        <v>0</v>
      </c>
      <c r="E19" s="42">
        <f>$D$19*E17</f>
        <v>0</v>
      </c>
      <c r="F19" s="48"/>
      <c r="G19" s="48"/>
      <c r="H19" s="49"/>
      <c r="I19" s="14">
        <f>SUM(E19:H19)</f>
        <v>0</v>
      </c>
      <c r="K19" s="14"/>
      <c r="N19" s="15"/>
    </row>
    <row r="20" spans="1:14" ht="12" customHeight="1">
      <c r="A20" s="33" t="s">
        <v>644</v>
      </c>
      <c r="B20" s="50" t="s">
        <v>661</v>
      </c>
      <c r="C20" s="51"/>
      <c r="D20" s="34" t="e">
        <f>D22/$D$68</f>
        <v>#DIV/0!</v>
      </c>
      <c r="E20" s="44"/>
      <c r="F20" s="35">
        <v>1</v>
      </c>
      <c r="G20" s="44"/>
      <c r="H20" s="45"/>
      <c r="I20" s="12">
        <f>SUM(E20:H20)</f>
        <v>1</v>
      </c>
      <c r="K20" s="14"/>
    </row>
    <row r="21" spans="1:14" ht="3" customHeight="1">
      <c r="A21" s="52"/>
      <c r="B21" s="53"/>
      <c r="C21" s="54"/>
      <c r="D21" s="37"/>
      <c r="E21" s="46"/>
      <c r="F21" s="38"/>
      <c r="G21" s="46"/>
      <c r="H21" s="47"/>
      <c r="I21" s="13">
        <f>SUM(D21:H21)</f>
        <v>0</v>
      </c>
      <c r="K21" s="14"/>
    </row>
    <row r="22" spans="1:14" ht="12" customHeight="1" thickBot="1">
      <c r="A22" s="40" t="s">
        <v>645</v>
      </c>
      <c r="B22" s="55"/>
      <c r="C22" s="56"/>
      <c r="D22" s="57">
        <f>'1 - PLANILHA GERAL'!H59</f>
        <v>0</v>
      </c>
      <c r="E22" s="48"/>
      <c r="F22" s="42">
        <f>$D$22*F20</f>
        <v>0</v>
      </c>
      <c r="G22" s="48"/>
      <c r="H22" s="49"/>
      <c r="I22" s="14">
        <f>SUM(E22:H22)</f>
        <v>0</v>
      </c>
      <c r="K22" s="14"/>
      <c r="N22" s="15"/>
    </row>
    <row r="23" spans="1:14" ht="12" customHeight="1">
      <c r="A23" s="33" t="s">
        <v>644</v>
      </c>
      <c r="B23" s="50" t="s">
        <v>662</v>
      </c>
      <c r="C23" s="51"/>
      <c r="D23" s="34" t="e">
        <f>D25/$D$68</f>
        <v>#DIV/0!</v>
      </c>
      <c r="E23" s="46"/>
      <c r="F23" s="46"/>
      <c r="G23" s="35">
        <v>1</v>
      </c>
      <c r="H23" s="45"/>
      <c r="I23" s="12">
        <f>SUM(E23:H23)</f>
        <v>1</v>
      </c>
      <c r="K23" s="13"/>
    </row>
    <row r="24" spans="1:14" ht="3.95" customHeight="1">
      <c r="A24" s="52"/>
      <c r="B24" s="53"/>
      <c r="C24" s="54"/>
      <c r="D24" s="37"/>
      <c r="E24" s="46"/>
      <c r="F24" s="46"/>
      <c r="G24" s="38"/>
      <c r="H24" s="47"/>
      <c r="I24" s="13">
        <f>SUM(D24:H24)</f>
        <v>0</v>
      </c>
      <c r="K24" s="13"/>
    </row>
    <row r="25" spans="1:14" ht="12" customHeight="1" thickBot="1">
      <c r="A25" s="40" t="s">
        <v>645</v>
      </c>
      <c r="B25" s="55"/>
      <c r="C25" s="56"/>
      <c r="D25" s="41">
        <f>'1 - PLANILHA GERAL'!H69</f>
        <v>0</v>
      </c>
      <c r="E25" s="48"/>
      <c r="F25" s="48"/>
      <c r="G25" s="42">
        <f>$D$25*G23</f>
        <v>0</v>
      </c>
      <c r="H25" s="49"/>
      <c r="I25" s="14">
        <f>SUM(E25:H25)</f>
        <v>0</v>
      </c>
      <c r="K25" s="14"/>
      <c r="N25" s="15"/>
    </row>
    <row r="26" spans="1:14" ht="12" customHeight="1">
      <c r="A26" s="33" t="s">
        <v>644</v>
      </c>
      <c r="B26" s="50" t="s">
        <v>663</v>
      </c>
      <c r="C26" s="51"/>
      <c r="D26" s="34" t="e">
        <f>D28/$D$68</f>
        <v>#DIV/0!</v>
      </c>
      <c r="E26" s="46"/>
      <c r="F26" s="46"/>
      <c r="G26" s="46"/>
      <c r="H26" s="58">
        <v>1</v>
      </c>
      <c r="I26" s="12">
        <f>SUM(E26:H26)</f>
        <v>1</v>
      </c>
      <c r="K26" s="16"/>
    </row>
    <row r="27" spans="1:14" ht="3.95" customHeight="1">
      <c r="A27" s="52"/>
      <c r="B27" s="271"/>
      <c r="C27" s="242"/>
      <c r="D27" s="37"/>
      <c r="E27" s="46"/>
      <c r="F27" s="46"/>
      <c r="G27" s="46"/>
      <c r="H27" s="39"/>
      <c r="I27" s="13">
        <f>SUM(D27:H27)</f>
        <v>0</v>
      </c>
      <c r="K27" s="13"/>
    </row>
    <row r="28" spans="1:14" ht="12" customHeight="1" thickBot="1">
      <c r="A28" s="40" t="s">
        <v>645</v>
      </c>
      <c r="B28" s="243"/>
      <c r="C28" s="244"/>
      <c r="D28" s="41">
        <f>'1 - PLANILHA GERAL'!H81</f>
        <v>0</v>
      </c>
      <c r="E28" s="48"/>
      <c r="F28" s="48"/>
      <c r="G28" s="48"/>
      <c r="H28" s="43">
        <f>$D$28*H26</f>
        <v>0</v>
      </c>
      <c r="I28" s="14">
        <f>SUM(E28:H28)</f>
        <v>0</v>
      </c>
      <c r="K28" s="14"/>
      <c r="N28" s="15"/>
    </row>
    <row r="29" spans="1:14" ht="12" customHeight="1">
      <c r="A29" s="33" t="s">
        <v>644</v>
      </c>
      <c r="B29" s="50" t="s">
        <v>664</v>
      </c>
      <c r="C29" s="51"/>
      <c r="D29" s="34" t="e">
        <f>D31/$D$68</f>
        <v>#DIV/0!</v>
      </c>
      <c r="E29" s="46"/>
      <c r="F29" s="59"/>
      <c r="G29" s="35">
        <v>1</v>
      </c>
      <c r="H29" s="64"/>
      <c r="I29" s="12">
        <f>SUM(E29:H29)</f>
        <v>1</v>
      </c>
      <c r="K29" s="16"/>
    </row>
    <row r="30" spans="1:14" ht="3.95" customHeight="1">
      <c r="A30" s="52"/>
      <c r="B30" s="53"/>
      <c r="C30" s="54"/>
      <c r="D30" s="37"/>
      <c r="E30" s="46"/>
      <c r="F30" s="59"/>
      <c r="G30" s="38"/>
      <c r="H30" s="64"/>
      <c r="I30" s="13">
        <f>SUM(D30:H30)</f>
        <v>0</v>
      </c>
      <c r="K30" s="13"/>
    </row>
    <row r="31" spans="1:14" ht="12" customHeight="1" thickBot="1">
      <c r="A31" s="40" t="s">
        <v>645</v>
      </c>
      <c r="B31" s="55"/>
      <c r="C31" s="56"/>
      <c r="D31" s="57">
        <f>'1 - PLANILHA GERAL'!H90</f>
        <v>0</v>
      </c>
      <c r="E31" s="48"/>
      <c r="F31" s="60"/>
      <c r="G31" s="42">
        <f>$D$31*G29</f>
        <v>0</v>
      </c>
      <c r="H31" s="65"/>
      <c r="I31" s="14">
        <f>SUM(E31:H31)</f>
        <v>0</v>
      </c>
      <c r="K31" s="14"/>
      <c r="N31" s="15"/>
    </row>
    <row r="32" spans="1:14" ht="12" customHeight="1">
      <c r="A32" s="33" t="s">
        <v>644</v>
      </c>
      <c r="B32" s="50" t="s">
        <v>665</v>
      </c>
      <c r="C32" s="51"/>
      <c r="D32" s="34" t="e">
        <f>D34/$D$68</f>
        <v>#DIV/0!</v>
      </c>
      <c r="E32" s="46"/>
      <c r="F32" s="61">
        <v>0.7</v>
      </c>
      <c r="G32" s="35">
        <v>0.3</v>
      </c>
      <c r="H32" s="64"/>
      <c r="I32" s="12">
        <f>SUM(E32:H32)</f>
        <v>1</v>
      </c>
      <c r="K32" s="16"/>
    </row>
    <row r="33" spans="1:14" ht="3.95" customHeight="1">
      <c r="A33" s="52"/>
      <c r="B33" s="53"/>
      <c r="C33" s="54"/>
      <c r="D33" s="37"/>
      <c r="E33" s="46"/>
      <c r="F33" s="62"/>
      <c r="G33" s="38"/>
      <c r="H33" s="64"/>
      <c r="I33" s="13">
        <f>SUM(D33:H33)</f>
        <v>0</v>
      </c>
      <c r="K33" s="13"/>
    </row>
    <row r="34" spans="1:14" ht="12" customHeight="1" thickBot="1">
      <c r="A34" s="40" t="s">
        <v>645</v>
      </c>
      <c r="B34" s="55"/>
      <c r="C34" s="56"/>
      <c r="D34" s="57">
        <f>'1 - PLANILHA GERAL'!H98</f>
        <v>0</v>
      </c>
      <c r="E34" s="48"/>
      <c r="F34" s="63">
        <f t="shared" ref="F34:G34" si="1">$D$34*F32</f>
        <v>0</v>
      </c>
      <c r="G34" s="42">
        <f t="shared" si="1"/>
        <v>0</v>
      </c>
      <c r="H34" s="65"/>
      <c r="I34" s="14">
        <f>SUM(E34:H34)</f>
        <v>0</v>
      </c>
      <c r="K34" s="14"/>
      <c r="N34" s="15"/>
    </row>
    <row r="35" spans="1:14" ht="12" customHeight="1">
      <c r="A35" s="33" t="s">
        <v>644</v>
      </c>
      <c r="B35" s="253" t="s">
        <v>666</v>
      </c>
      <c r="C35" s="254"/>
      <c r="D35" s="34" t="e">
        <f>D37/$D$68</f>
        <v>#DIV/0!</v>
      </c>
      <c r="E35" s="46"/>
      <c r="F35" s="59"/>
      <c r="G35" s="35">
        <v>1</v>
      </c>
      <c r="H35" s="64"/>
      <c r="I35" s="12">
        <f>SUM(E35:H35)</f>
        <v>1</v>
      </c>
      <c r="K35" s="16"/>
    </row>
    <row r="36" spans="1:14" ht="3" customHeight="1">
      <c r="A36" s="52"/>
      <c r="B36" s="53"/>
      <c r="C36" s="54"/>
      <c r="D36" s="37"/>
      <c r="E36" s="46"/>
      <c r="F36" s="59"/>
      <c r="G36" s="38"/>
      <c r="H36" s="64"/>
      <c r="I36" s="13">
        <f>SUM(D36:H36)</f>
        <v>0</v>
      </c>
      <c r="K36" s="13"/>
    </row>
    <row r="37" spans="1:14" ht="12" customHeight="1" thickBot="1">
      <c r="A37" s="40" t="s">
        <v>645</v>
      </c>
      <c r="B37" s="55"/>
      <c r="C37" s="56"/>
      <c r="D37" s="57">
        <f>'1 - PLANILHA GERAL'!H103</f>
        <v>0</v>
      </c>
      <c r="E37" s="48"/>
      <c r="F37" s="60"/>
      <c r="G37" s="42">
        <f>$D$37*G35</f>
        <v>0</v>
      </c>
      <c r="H37" s="65"/>
      <c r="I37" s="14">
        <f>SUM(E37:H37)</f>
        <v>0</v>
      </c>
      <c r="K37" s="14"/>
      <c r="N37" s="15"/>
    </row>
    <row r="38" spans="1:14" ht="12" customHeight="1">
      <c r="A38" s="33">
        <v>0</v>
      </c>
      <c r="B38" s="253" t="s">
        <v>667</v>
      </c>
      <c r="C38" s="254"/>
      <c r="D38" s="34" t="e">
        <f>D40/$D$68</f>
        <v>#DIV/0!</v>
      </c>
      <c r="E38" s="46"/>
      <c r="F38" s="61">
        <v>0.3</v>
      </c>
      <c r="G38" s="35">
        <v>0.7</v>
      </c>
      <c r="H38" s="64"/>
      <c r="I38" s="14">
        <f>SUM(E38:H38)</f>
        <v>1</v>
      </c>
      <c r="K38" s="14"/>
    </row>
    <row r="39" spans="1:14" ht="3.75" customHeight="1">
      <c r="A39" s="52"/>
      <c r="B39" s="53"/>
      <c r="C39" s="54"/>
      <c r="D39" s="37"/>
      <c r="E39" s="46"/>
      <c r="F39" s="62"/>
      <c r="G39" s="38"/>
      <c r="H39" s="64"/>
      <c r="I39" s="12"/>
      <c r="K39" s="14"/>
    </row>
    <row r="40" spans="1:14" ht="12" customHeight="1" thickBot="1">
      <c r="A40" s="40" t="s">
        <v>645</v>
      </c>
      <c r="B40" s="55"/>
      <c r="C40" s="56"/>
      <c r="D40" s="57">
        <f>'1 - PLANILHA GERAL'!H115</f>
        <v>0</v>
      </c>
      <c r="E40" s="48"/>
      <c r="F40" s="63">
        <f>$D$40*F38</f>
        <v>0</v>
      </c>
      <c r="G40" s="42">
        <f>$D$40*G38</f>
        <v>0</v>
      </c>
      <c r="H40" s="65"/>
      <c r="I40" s="14">
        <f>SUM(E40:H40)</f>
        <v>0</v>
      </c>
      <c r="K40" s="14"/>
      <c r="N40" s="15"/>
    </row>
    <row r="41" spans="1:14" ht="12" customHeight="1">
      <c r="A41" s="33" t="s">
        <v>644</v>
      </c>
      <c r="B41" s="253" t="s">
        <v>668</v>
      </c>
      <c r="C41" s="254"/>
      <c r="D41" s="34" t="e">
        <f>D43/$D$68</f>
        <v>#DIV/0!</v>
      </c>
      <c r="E41" s="46"/>
      <c r="F41" s="59"/>
      <c r="G41" s="35">
        <v>0.5</v>
      </c>
      <c r="H41" s="66">
        <v>0.5</v>
      </c>
      <c r="I41" s="14">
        <f>SUM(E41:H41)</f>
        <v>1</v>
      </c>
      <c r="K41" s="14"/>
    </row>
    <row r="42" spans="1:14" ht="3.75" customHeight="1">
      <c r="A42" s="52"/>
      <c r="B42" s="53"/>
      <c r="C42" s="54"/>
      <c r="D42" s="37"/>
      <c r="E42" s="46"/>
      <c r="F42" s="59"/>
      <c r="G42" s="38"/>
      <c r="H42" s="67"/>
      <c r="I42" s="12"/>
      <c r="K42" s="14"/>
    </row>
    <row r="43" spans="1:14" ht="12" customHeight="1" thickBot="1">
      <c r="A43" s="40" t="s">
        <v>645</v>
      </c>
      <c r="B43" s="55"/>
      <c r="C43" s="56"/>
      <c r="D43" s="57">
        <f>'1 - PLANILHA GERAL'!H130</f>
        <v>0</v>
      </c>
      <c r="E43" s="48"/>
      <c r="F43" s="60"/>
      <c r="G43" s="42">
        <f>$D$43*G41</f>
        <v>0</v>
      </c>
      <c r="H43" s="68">
        <f>$D$43*H41</f>
        <v>0</v>
      </c>
      <c r="I43" s="14">
        <f>SUM(E43:H43)</f>
        <v>0</v>
      </c>
      <c r="K43" s="14"/>
      <c r="N43" s="15"/>
    </row>
    <row r="44" spans="1:14" ht="12" customHeight="1">
      <c r="A44" s="33" t="s">
        <v>644</v>
      </c>
      <c r="B44" s="253" t="s">
        <v>669</v>
      </c>
      <c r="C44" s="254"/>
      <c r="D44" s="34" t="e">
        <f>D46/$D$68</f>
        <v>#DIV/0!</v>
      </c>
      <c r="E44" s="46"/>
      <c r="F44" s="61">
        <v>0.5</v>
      </c>
      <c r="G44" s="35">
        <v>0.5</v>
      </c>
      <c r="H44" s="75"/>
      <c r="I44" s="14">
        <f>SUM(E44:H44)</f>
        <v>1</v>
      </c>
      <c r="K44" s="14"/>
    </row>
    <row r="45" spans="1:14" ht="3.75" customHeight="1">
      <c r="A45" s="52"/>
      <c r="B45" s="53"/>
      <c r="C45" s="54"/>
      <c r="D45" s="37"/>
      <c r="E45" s="46"/>
      <c r="F45" s="62"/>
      <c r="G45" s="38"/>
      <c r="H45" s="64"/>
      <c r="I45" s="12"/>
      <c r="K45" s="14"/>
    </row>
    <row r="46" spans="1:14" ht="12" customHeight="1" thickBot="1">
      <c r="A46" s="40" t="s">
        <v>645</v>
      </c>
      <c r="B46" s="55"/>
      <c r="C46" s="56"/>
      <c r="D46" s="57">
        <f>'1 - PLANILHA GERAL'!H138</f>
        <v>0</v>
      </c>
      <c r="E46" s="48"/>
      <c r="F46" s="63">
        <f>$D$46*F44</f>
        <v>0</v>
      </c>
      <c r="G46" s="42">
        <f>$D$46*G44</f>
        <v>0</v>
      </c>
      <c r="H46" s="65"/>
      <c r="I46" s="14">
        <f>SUM(E46:H46)</f>
        <v>0</v>
      </c>
      <c r="K46" s="14"/>
      <c r="N46" s="15"/>
    </row>
    <row r="47" spans="1:14" ht="12" customHeight="1">
      <c r="A47" s="33" t="s">
        <v>644</v>
      </c>
      <c r="B47" s="253" t="s">
        <v>670</v>
      </c>
      <c r="C47" s="254"/>
      <c r="D47" s="34" t="e">
        <f>D49/$D$68</f>
        <v>#DIV/0!</v>
      </c>
      <c r="E47" s="46"/>
      <c r="F47" s="69">
        <v>0.4</v>
      </c>
      <c r="G47" s="35">
        <v>0.4</v>
      </c>
      <c r="H47" s="66">
        <v>0.2</v>
      </c>
      <c r="I47" s="14">
        <f>SUM(E47:H47)</f>
        <v>1</v>
      </c>
      <c r="K47" s="14"/>
    </row>
    <row r="48" spans="1:14" ht="3.75" customHeight="1">
      <c r="A48" s="52"/>
      <c r="B48" s="53"/>
      <c r="C48" s="54"/>
      <c r="D48" s="37"/>
      <c r="E48" s="46"/>
      <c r="F48" s="39"/>
      <c r="G48" s="39"/>
      <c r="H48" s="39"/>
      <c r="I48" s="12"/>
      <c r="K48" s="14"/>
    </row>
    <row r="49" spans="1:14" ht="12" customHeight="1" thickBot="1">
      <c r="A49" s="40" t="s">
        <v>645</v>
      </c>
      <c r="B49" s="55"/>
      <c r="C49" s="56"/>
      <c r="D49" s="57">
        <f>'1 - PLANILHA GERAL'!H179</f>
        <v>0</v>
      </c>
      <c r="E49" s="48"/>
      <c r="F49" s="63">
        <f t="shared" ref="F49:G49" si="2">$D$49*F47</f>
        <v>0</v>
      </c>
      <c r="G49" s="42">
        <f t="shared" si="2"/>
        <v>0</v>
      </c>
      <c r="H49" s="68">
        <f>$D$49*H47</f>
        <v>0</v>
      </c>
      <c r="I49" s="14">
        <f>SUM(E49:H49)</f>
        <v>0</v>
      </c>
      <c r="K49" s="14"/>
      <c r="N49" s="15"/>
    </row>
    <row r="50" spans="1:14" ht="12" customHeight="1">
      <c r="A50" s="33" t="s">
        <v>644</v>
      </c>
      <c r="B50" s="253" t="s">
        <v>671</v>
      </c>
      <c r="C50" s="254"/>
      <c r="D50" s="34">
        <v>1.2E-2</v>
      </c>
      <c r="E50" s="46"/>
      <c r="F50" s="59"/>
      <c r="G50" s="35">
        <v>1</v>
      </c>
      <c r="H50" s="115"/>
      <c r="I50" s="14">
        <f>SUM(E50:H50)</f>
        <v>1</v>
      </c>
      <c r="K50" s="14"/>
    </row>
    <row r="51" spans="1:14" ht="3.75" customHeight="1">
      <c r="A51" s="52"/>
      <c r="B51" s="53"/>
      <c r="C51" s="54"/>
      <c r="D51" s="37"/>
      <c r="E51" s="46"/>
      <c r="F51" s="59"/>
      <c r="G51" s="38"/>
      <c r="H51" s="115"/>
      <c r="I51" s="12"/>
      <c r="K51" s="14"/>
    </row>
    <row r="52" spans="1:14" ht="12" customHeight="1" thickBot="1">
      <c r="A52" s="40" t="s">
        <v>645</v>
      </c>
      <c r="B52" s="55"/>
      <c r="C52" s="56"/>
      <c r="D52" s="57">
        <f>'1 - PLANILHA GERAL'!H185</f>
        <v>0</v>
      </c>
      <c r="E52" s="48"/>
      <c r="F52" s="60"/>
      <c r="G52" s="42">
        <f t="shared" ref="G52" si="3">$D$52*G50</f>
        <v>0</v>
      </c>
      <c r="H52" s="116"/>
      <c r="I52" s="14">
        <f>SUM(E52:H52)</f>
        <v>0</v>
      </c>
      <c r="K52" s="14"/>
      <c r="N52" s="15"/>
    </row>
    <row r="53" spans="1:14" ht="12" customHeight="1">
      <c r="A53" s="33" t="s">
        <v>644</v>
      </c>
      <c r="B53" s="253" t="s">
        <v>672</v>
      </c>
      <c r="C53" s="254"/>
      <c r="D53" s="34">
        <v>1.2E-2</v>
      </c>
      <c r="E53" s="46"/>
      <c r="F53" s="61">
        <v>0.4</v>
      </c>
      <c r="G53" s="35">
        <v>0.4</v>
      </c>
      <c r="H53" s="66">
        <v>0.2</v>
      </c>
      <c r="I53" s="14">
        <f>SUM(E53:H53)</f>
        <v>1</v>
      </c>
      <c r="K53" s="14"/>
    </row>
    <row r="54" spans="1:14" ht="3.75" customHeight="1">
      <c r="A54" s="52"/>
      <c r="B54" s="53"/>
      <c r="C54" s="54"/>
      <c r="D54" s="37"/>
      <c r="E54" s="46"/>
      <c r="F54" s="62"/>
      <c r="G54" s="38"/>
      <c r="H54" s="67"/>
      <c r="I54" s="12"/>
      <c r="K54" s="14"/>
    </row>
    <row r="55" spans="1:14" ht="12" customHeight="1" thickBot="1">
      <c r="A55" s="40" t="s">
        <v>645</v>
      </c>
      <c r="B55" s="55"/>
      <c r="C55" s="56"/>
      <c r="D55" s="57">
        <f>'1 - PLANILHA GERAL'!H209</f>
        <v>0</v>
      </c>
      <c r="E55" s="48"/>
      <c r="F55" s="63">
        <f>$D$55*F53</f>
        <v>0</v>
      </c>
      <c r="G55" s="42">
        <f>$D$55*G53</f>
        <v>0</v>
      </c>
      <c r="H55" s="68">
        <f>$D$55*H53</f>
        <v>0</v>
      </c>
      <c r="I55" s="14">
        <f>SUM(E55:H55)</f>
        <v>0</v>
      </c>
      <c r="K55" s="14"/>
      <c r="N55" s="15"/>
    </row>
    <row r="56" spans="1:14" ht="12" customHeight="1">
      <c r="A56" s="33" t="s">
        <v>644</v>
      </c>
      <c r="B56" s="253" t="s">
        <v>673</v>
      </c>
      <c r="C56" s="254"/>
      <c r="D56" s="34">
        <v>1.2E-2</v>
      </c>
      <c r="E56" s="46"/>
      <c r="F56" s="59"/>
      <c r="G56" s="35">
        <v>1</v>
      </c>
      <c r="H56" s="64"/>
      <c r="I56" s="14">
        <f>SUM(E56:H56)</f>
        <v>1</v>
      </c>
      <c r="K56" s="14"/>
    </row>
    <row r="57" spans="1:14" ht="3.75" customHeight="1">
      <c r="A57" s="52"/>
      <c r="B57" s="53"/>
      <c r="C57" s="54"/>
      <c r="D57" s="37"/>
      <c r="E57" s="46"/>
      <c r="F57" s="59"/>
      <c r="G57" s="38"/>
      <c r="H57" s="64"/>
      <c r="I57" s="12"/>
      <c r="K57" s="14"/>
    </row>
    <row r="58" spans="1:14" ht="12" customHeight="1" thickBot="1">
      <c r="A58" s="40" t="s">
        <v>645</v>
      </c>
      <c r="B58" s="55"/>
      <c r="C58" s="56"/>
      <c r="D58" s="57">
        <f>'1 - PLANILHA GERAL'!H226</f>
        <v>0</v>
      </c>
      <c r="E58" s="48"/>
      <c r="F58" s="48"/>
      <c r="G58" s="42">
        <f>$D$58*G56</f>
        <v>0</v>
      </c>
      <c r="H58" s="49"/>
      <c r="I58" s="14">
        <f>SUM(E58:H58)</f>
        <v>0</v>
      </c>
      <c r="K58" s="14"/>
      <c r="N58" s="15"/>
    </row>
    <row r="59" spans="1:14" ht="12" customHeight="1">
      <c r="A59" s="33" t="s">
        <v>644</v>
      </c>
      <c r="B59" s="253" t="s">
        <v>674</v>
      </c>
      <c r="C59" s="254"/>
      <c r="D59" s="34">
        <v>1.2E-2</v>
      </c>
      <c r="E59" s="46"/>
      <c r="F59" s="46"/>
      <c r="G59" s="46"/>
      <c r="H59" s="58">
        <v>1</v>
      </c>
      <c r="I59" s="14">
        <f>SUM(E59:H59)</f>
        <v>1</v>
      </c>
      <c r="K59" s="14"/>
    </row>
    <row r="60" spans="1:14" ht="3.75" customHeight="1">
      <c r="A60" s="52"/>
      <c r="B60" s="53"/>
      <c r="C60" s="54"/>
      <c r="D60" s="37"/>
      <c r="E60" s="46"/>
      <c r="F60" s="46"/>
      <c r="G60" s="46"/>
      <c r="H60" s="39"/>
      <c r="I60" s="12"/>
      <c r="K60" s="14"/>
    </row>
    <row r="61" spans="1:14" ht="12" customHeight="1" thickBot="1">
      <c r="A61" s="40" t="s">
        <v>645</v>
      </c>
      <c r="B61" s="55"/>
      <c r="C61" s="56"/>
      <c r="D61" s="57">
        <f>'1 - PLANILHA GERAL'!H261</f>
        <v>0</v>
      </c>
      <c r="E61" s="48"/>
      <c r="F61" s="48"/>
      <c r="G61" s="48"/>
      <c r="H61" s="43">
        <f>$D$61*H59</f>
        <v>0</v>
      </c>
      <c r="I61" s="14">
        <f>SUM(E61:H61)</f>
        <v>0</v>
      </c>
      <c r="K61" s="14"/>
      <c r="N61" s="15"/>
    </row>
    <row r="62" spans="1:14" ht="18.75" customHeight="1">
      <c r="A62" s="33" t="s">
        <v>644</v>
      </c>
      <c r="B62" s="239" t="s">
        <v>675</v>
      </c>
      <c r="C62" s="240"/>
      <c r="D62" s="34" t="e">
        <f>D64/$D$68</f>
        <v>#DIV/0!</v>
      </c>
      <c r="E62" s="46"/>
      <c r="F62" s="46"/>
      <c r="G62" s="35">
        <v>0.5</v>
      </c>
      <c r="H62" s="58">
        <v>0.5</v>
      </c>
      <c r="I62" s="12">
        <f>SUM(E62:H62)</f>
        <v>1</v>
      </c>
      <c r="K62" s="16"/>
    </row>
    <row r="63" spans="1:14" ht="3" customHeight="1">
      <c r="A63" s="52"/>
      <c r="B63" s="241"/>
      <c r="C63" s="242"/>
      <c r="D63" s="37"/>
      <c r="E63" s="46"/>
      <c r="F63" s="46"/>
      <c r="G63" s="39"/>
      <c r="H63" s="39"/>
      <c r="I63" s="13">
        <f>SUM(D63:H63)</f>
        <v>0</v>
      </c>
      <c r="K63" s="13"/>
    </row>
    <row r="64" spans="1:14" ht="12" customHeight="1" thickBot="1">
      <c r="A64" s="40" t="s">
        <v>645</v>
      </c>
      <c r="B64" s="243"/>
      <c r="C64" s="244"/>
      <c r="D64" s="41">
        <f>'1 - PLANILHA GERAL'!H281</f>
        <v>0</v>
      </c>
      <c r="E64" s="48"/>
      <c r="F64" s="48"/>
      <c r="G64" s="42">
        <f>$D$64*G62</f>
        <v>0</v>
      </c>
      <c r="H64" s="43">
        <f>$D$64*H62</f>
        <v>0</v>
      </c>
      <c r="I64" s="14">
        <f>SUM(E64:H64)</f>
        <v>0</v>
      </c>
      <c r="K64" s="14"/>
      <c r="N64" s="15"/>
    </row>
    <row r="65" spans="1:14" ht="12" customHeight="1">
      <c r="A65" s="97" t="s">
        <v>644</v>
      </c>
      <c r="B65" s="29" t="s">
        <v>676</v>
      </c>
      <c r="C65" s="51"/>
      <c r="D65" s="34" t="e">
        <f>D67/$D$68</f>
        <v>#DIV/0!</v>
      </c>
      <c r="E65" s="46"/>
      <c r="F65" s="46"/>
      <c r="G65" s="46"/>
      <c r="H65" s="58">
        <v>1</v>
      </c>
      <c r="I65" s="13">
        <f>SUM(E65:H65)</f>
        <v>1</v>
      </c>
      <c r="K65" s="14"/>
    </row>
    <row r="66" spans="1:14" ht="3.75" customHeight="1">
      <c r="A66" s="52"/>
      <c r="B66" s="53"/>
      <c r="C66" s="54"/>
      <c r="D66" s="37"/>
      <c r="E66" s="46"/>
      <c r="F66" s="46"/>
      <c r="G66" s="46"/>
      <c r="H66" s="39"/>
      <c r="I66" s="13"/>
      <c r="K66" s="14"/>
    </row>
    <row r="67" spans="1:14" ht="12" customHeight="1" thickBot="1">
      <c r="A67" s="40" t="s">
        <v>645</v>
      </c>
      <c r="B67" s="70"/>
      <c r="C67" s="56"/>
      <c r="D67" s="41">
        <f>'1 - PLANILHA GERAL'!H290</f>
        <v>0</v>
      </c>
      <c r="E67" s="48"/>
      <c r="F67" s="48"/>
      <c r="G67" s="48"/>
      <c r="H67" s="43">
        <f>$D$67*H65</f>
        <v>0</v>
      </c>
      <c r="I67" s="14">
        <f>SUM(E67:H67)</f>
        <v>0</v>
      </c>
      <c r="K67" s="14"/>
      <c r="N67" s="15"/>
    </row>
    <row r="68" spans="1:14" ht="29.25" customHeight="1" thickBot="1">
      <c r="A68" s="111"/>
      <c r="B68" s="112" t="s">
        <v>646</v>
      </c>
      <c r="C68" s="113"/>
      <c r="D68" s="159">
        <f>D13+D16+D19+D22+D25+D28+D31+D34+D37+D40+D43+D46+D49+D52+D55+D58+D61+D64+D67</f>
        <v>0</v>
      </c>
      <c r="E68" s="159">
        <f>E13+E16+E19+E22+E25+E28+E31+E34+E37+E40+E43+E46+E49+E52+E55+E58+E61+E64+E67</f>
        <v>0</v>
      </c>
      <c r="F68" s="159">
        <f>F13+F16+F19+F22+F25+F28+F31+F34+F37+F40+F43+F46+F49+F52+F55+F58+F61+F64+F67</f>
        <v>0</v>
      </c>
      <c r="G68" s="159">
        <f t="shared" ref="G68:H68" si="4">G13+G16+G19+G22+G25+G28+G31+G34+G37+G40+G43+G46+G49+G52+G55+G58+G61+G64+G67</f>
        <v>0</v>
      </c>
      <c r="H68" s="160">
        <f t="shared" si="4"/>
        <v>0</v>
      </c>
      <c r="I68" s="94">
        <f>I13+I16+I19+I22+I25+I28+I31+I34+I37+I40+I43+I46+I49+I52+I55+I58+I61+I64+I67</f>
        <v>0</v>
      </c>
      <c r="K68" s="14"/>
    </row>
    <row r="69" spans="1:14" ht="36.75" customHeight="1">
      <c r="A69" s="71"/>
      <c r="B69" s="249" t="s">
        <v>718</v>
      </c>
      <c r="C69" s="250"/>
      <c r="D69" s="161">
        <f>(D68-D52)*0.2848</f>
        <v>0</v>
      </c>
      <c r="E69" s="161">
        <f t="shared" ref="E69:H69" si="5">(E68-E52)*0.2848</f>
        <v>0</v>
      </c>
      <c r="F69" s="161">
        <f t="shared" si="5"/>
        <v>0</v>
      </c>
      <c r="G69" s="161">
        <f t="shared" si="5"/>
        <v>0</v>
      </c>
      <c r="H69" s="162">
        <f t="shared" si="5"/>
        <v>0</v>
      </c>
      <c r="I69" s="94"/>
      <c r="K69" s="14"/>
    </row>
    <row r="70" spans="1:14" ht="25.5" customHeight="1">
      <c r="A70" s="72"/>
      <c r="B70" s="251" t="s">
        <v>719</v>
      </c>
      <c r="C70" s="252"/>
      <c r="D70" s="155">
        <f>D52*0.1447</f>
        <v>0</v>
      </c>
      <c r="E70" s="155"/>
      <c r="F70" s="155"/>
      <c r="G70" s="155">
        <f t="shared" ref="G70:H70" si="6">G52*0.1447</f>
        <v>0</v>
      </c>
      <c r="H70" s="156">
        <f t="shared" si="6"/>
        <v>0</v>
      </c>
      <c r="I70" s="94">
        <f>SUM(E70:H70)</f>
        <v>0</v>
      </c>
      <c r="K70" s="14"/>
    </row>
    <row r="71" spans="1:14" ht="25.5" customHeight="1">
      <c r="A71" s="72"/>
      <c r="B71" s="76" t="s">
        <v>647</v>
      </c>
      <c r="C71" s="77"/>
      <c r="D71" s="155">
        <f>SUM(D68:D70)</f>
        <v>0</v>
      </c>
      <c r="E71" s="155">
        <f>SUM(E68:E70)</f>
        <v>0</v>
      </c>
      <c r="F71" s="155">
        <f>SUM(F68:F70)</f>
        <v>0</v>
      </c>
      <c r="G71" s="155">
        <f>SUM(G68:G70)</f>
        <v>0</v>
      </c>
      <c r="H71" s="156">
        <f t="shared" ref="H71" si="7">SUM(H68:H70)</f>
        <v>0</v>
      </c>
      <c r="I71" s="94">
        <f>SUM(E71:H71)</f>
        <v>0</v>
      </c>
      <c r="K71" s="14"/>
    </row>
    <row r="72" spans="1:14" ht="25.5" customHeight="1">
      <c r="A72" s="73"/>
      <c r="B72" s="245" t="s">
        <v>648</v>
      </c>
      <c r="C72" s="246"/>
      <c r="D72" s="155" t="e">
        <f>D68/D68*100</f>
        <v>#DIV/0!</v>
      </c>
      <c r="E72" s="155" t="e">
        <f t="shared" ref="E72:H72" si="8">E71/$D$71*100</f>
        <v>#DIV/0!</v>
      </c>
      <c r="F72" s="155" t="e">
        <f t="shared" si="8"/>
        <v>#DIV/0!</v>
      </c>
      <c r="G72" s="155" t="e">
        <f t="shared" si="8"/>
        <v>#DIV/0!</v>
      </c>
      <c r="H72" s="156" t="e">
        <f t="shared" si="8"/>
        <v>#DIV/0!</v>
      </c>
      <c r="I72" s="95"/>
    </row>
    <row r="73" spans="1:14" ht="25.5" customHeight="1">
      <c r="A73" s="73"/>
      <c r="B73" s="245" t="s">
        <v>649</v>
      </c>
      <c r="C73" s="246"/>
      <c r="D73" s="155" t="e">
        <f>D72</f>
        <v>#DIV/0!</v>
      </c>
      <c r="E73" s="155" t="e">
        <f>E72</f>
        <v>#DIV/0!</v>
      </c>
      <c r="F73" s="155" t="e">
        <f t="shared" ref="F73:H73" si="9">F72+E73</f>
        <v>#DIV/0!</v>
      </c>
      <c r="G73" s="155" t="e">
        <f t="shared" si="9"/>
        <v>#DIV/0!</v>
      </c>
      <c r="H73" s="156" t="e">
        <f t="shared" si="9"/>
        <v>#DIV/0!</v>
      </c>
      <c r="I73" s="95"/>
    </row>
    <row r="74" spans="1:14" ht="25.5" customHeight="1">
      <c r="A74" s="73"/>
      <c r="B74" s="245" t="s">
        <v>650</v>
      </c>
      <c r="C74" s="246"/>
      <c r="D74" s="155">
        <f t="shared" ref="D74:H74" si="10">D71</f>
        <v>0</v>
      </c>
      <c r="E74" s="155">
        <f t="shared" si="10"/>
        <v>0</v>
      </c>
      <c r="F74" s="155">
        <f t="shared" si="10"/>
        <v>0</v>
      </c>
      <c r="G74" s="155">
        <f t="shared" si="10"/>
        <v>0</v>
      </c>
      <c r="H74" s="156">
        <f t="shared" si="10"/>
        <v>0</v>
      </c>
      <c r="I74" s="94">
        <f>SUM(E74:H74)</f>
        <v>0</v>
      </c>
    </row>
    <row r="75" spans="1:14" ht="25.5" customHeight="1" thickBot="1">
      <c r="A75" s="74"/>
      <c r="B75" s="247" t="s">
        <v>651</v>
      </c>
      <c r="C75" s="248"/>
      <c r="D75" s="157">
        <f>D74</f>
        <v>0</v>
      </c>
      <c r="E75" s="157">
        <f>E74</f>
        <v>0</v>
      </c>
      <c r="F75" s="157">
        <f t="shared" ref="F75:H75" si="11">F74+E75</f>
        <v>0</v>
      </c>
      <c r="G75" s="157">
        <f t="shared" si="11"/>
        <v>0</v>
      </c>
      <c r="H75" s="158">
        <f t="shared" si="11"/>
        <v>0</v>
      </c>
      <c r="I75" s="96"/>
    </row>
    <row r="76" spans="1:14" ht="16.5" thickTop="1">
      <c r="A76" s="98"/>
      <c r="B76" s="99"/>
      <c r="C76" s="99"/>
      <c r="D76" s="100"/>
      <c r="E76" s="100"/>
      <c r="F76" s="100"/>
      <c r="G76" s="100"/>
      <c r="H76" s="100"/>
      <c r="I76" s="7"/>
    </row>
    <row r="77" spans="1:14" ht="15.75">
      <c r="A77" s="101"/>
      <c r="B77" s="102"/>
      <c r="C77" s="102"/>
      <c r="D77" s="103"/>
      <c r="E77" s="103"/>
      <c r="F77" s="103"/>
      <c r="G77" s="103"/>
      <c r="H77" s="103"/>
      <c r="I77" s="7"/>
    </row>
    <row r="78" spans="1:14" ht="15.75">
      <c r="A78" s="101"/>
      <c r="B78" s="102"/>
      <c r="C78" s="102"/>
      <c r="D78" s="103"/>
      <c r="E78" s="103"/>
      <c r="F78" s="103"/>
      <c r="G78" s="103"/>
      <c r="H78" s="103"/>
    </row>
    <row r="79" spans="1:14" ht="15.75">
      <c r="A79" s="17"/>
      <c r="B79" s="18"/>
      <c r="C79" s="18"/>
      <c r="D79" s="19"/>
      <c r="E79" s="19"/>
      <c r="F79" s="19"/>
      <c r="G79" s="19"/>
      <c r="H79" s="19"/>
    </row>
    <row r="80" spans="1:14" ht="15.75">
      <c r="A80" s="17"/>
      <c r="B80" s="18"/>
      <c r="C80" s="18"/>
      <c r="D80" s="277"/>
      <c r="E80" s="278"/>
      <c r="F80" s="278"/>
      <c r="G80" s="19"/>
      <c r="H80" s="19"/>
    </row>
    <row r="81" spans="1:8">
      <c r="A81" s="21"/>
      <c r="B81" s="22"/>
      <c r="C81" s="23"/>
      <c r="F81" s="24"/>
      <c r="G81" s="25"/>
      <c r="H81" s="25"/>
    </row>
    <row r="82" spans="1:8" ht="15">
      <c r="A82" s="21"/>
      <c r="B82" s="21"/>
      <c r="C82" s="21"/>
      <c r="D82" s="279"/>
      <c r="E82" s="280"/>
      <c r="F82" s="280"/>
      <c r="G82" s="20"/>
      <c r="H82" s="20"/>
    </row>
    <row r="83" spans="1:8">
      <c r="A83" s="21"/>
      <c r="B83" s="21"/>
      <c r="C83" s="21"/>
      <c r="D83" s="24"/>
      <c r="E83" s="21"/>
      <c r="F83" s="24"/>
      <c r="G83" s="26"/>
      <c r="H83" s="26"/>
    </row>
    <row r="84" spans="1:8">
      <c r="A84" s="20"/>
      <c r="B84" s="20"/>
      <c r="C84" s="20"/>
      <c r="D84" s="27"/>
      <c r="E84" s="28"/>
      <c r="F84" s="20"/>
      <c r="G84" s="20"/>
      <c r="H84" s="20"/>
    </row>
    <row r="85" spans="1:8">
      <c r="A85" s="20"/>
      <c r="B85" s="20"/>
      <c r="C85" s="20"/>
      <c r="D85" s="20"/>
      <c r="E85" s="20"/>
      <c r="F85" s="20"/>
      <c r="G85" s="20"/>
      <c r="H85" s="20"/>
    </row>
    <row r="86" spans="1:8">
      <c r="A86" s="20"/>
      <c r="B86" s="20"/>
      <c r="C86" s="20"/>
      <c r="D86" s="20"/>
      <c r="E86" s="20"/>
      <c r="F86" s="20"/>
      <c r="G86" s="20"/>
      <c r="H86" s="20"/>
    </row>
    <row r="87" spans="1:8">
      <c r="A87" s="20"/>
      <c r="B87" s="20"/>
      <c r="C87" s="20"/>
      <c r="D87" s="20"/>
      <c r="E87" s="20"/>
      <c r="F87" s="20"/>
      <c r="G87" s="20"/>
      <c r="H87" s="20"/>
    </row>
    <row r="88" spans="1:8">
      <c r="A88" s="20"/>
      <c r="B88" s="20"/>
      <c r="C88" s="20"/>
      <c r="D88" s="20"/>
      <c r="E88" s="20"/>
      <c r="F88" s="20"/>
      <c r="G88" s="20"/>
      <c r="H88" s="20"/>
    </row>
  </sheetData>
  <mergeCells count="36">
    <mergeCell ref="D82:F82"/>
    <mergeCell ref="F8:F9"/>
    <mergeCell ref="G8:G9"/>
    <mergeCell ref="H8:H9"/>
    <mergeCell ref="B14:C16"/>
    <mergeCell ref="B3:G3"/>
    <mergeCell ref="B27:C28"/>
    <mergeCell ref="B4:G4"/>
    <mergeCell ref="D80:F80"/>
    <mergeCell ref="E8:E9"/>
    <mergeCell ref="B8:C9"/>
    <mergeCell ref="D8:D9"/>
    <mergeCell ref="B10:C10"/>
    <mergeCell ref="B11:C13"/>
    <mergeCell ref="B74:C74"/>
    <mergeCell ref="B75:C75"/>
    <mergeCell ref="B69:C69"/>
    <mergeCell ref="B70:C70"/>
    <mergeCell ref="B72:C72"/>
    <mergeCell ref="B73:C73"/>
    <mergeCell ref="C2:F2"/>
    <mergeCell ref="A6:G6"/>
    <mergeCell ref="A5:H5"/>
    <mergeCell ref="A1:H1"/>
    <mergeCell ref="B62:C64"/>
    <mergeCell ref="B47:C47"/>
    <mergeCell ref="B50:C50"/>
    <mergeCell ref="B53:C53"/>
    <mergeCell ref="B56:C56"/>
    <mergeCell ref="B59:C59"/>
    <mergeCell ref="B44:C44"/>
    <mergeCell ref="B7:H7"/>
    <mergeCell ref="A8:A9"/>
    <mergeCell ref="B35:C35"/>
    <mergeCell ref="B38:C38"/>
    <mergeCell ref="B41:C41"/>
  </mergeCells>
  <printOptions horizontalCentered="1"/>
  <pageMargins left="0.55000000000000004" right="0.16" top="0.78740157480314965" bottom="0.78740157480314965" header="0.11811023622047245" footer="0.51181102362204722"/>
  <pageSetup paperSize="9" scale="75" orientation="portrait" horizontalDpi="300" verticalDpi="300" r:id="rId1"/>
  <headerFooter alignWithMargins="0">
    <oddFooter>&amp;CCRONOGRAMA FÍSICO FINANCEIRO&amp;R&amp;P/&amp;N</oddFooter>
  </headerFooter>
</worksheet>
</file>

<file path=xl/worksheets/sheet4.xml><?xml version="1.0" encoding="utf-8"?>
<worksheet xmlns="http://schemas.openxmlformats.org/spreadsheetml/2006/main" xmlns:r="http://schemas.openxmlformats.org/officeDocument/2006/relationships">
  <dimension ref="A1:F96"/>
  <sheetViews>
    <sheetView view="pageBreakPreview" zoomScaleSheetLayoutView="100" workbookViewId="0">
      <selection activeCell="C5" sqref="C5"/>
    </sheetView>
  </sheetViews>
  <sheetFormatPr defaultRowHeight="15"/>
  <cols>
    <col min="1" max="1" width="101.7109375" customWidth="1"/>
  </cols>
  <sheetData>
    <row r="1" spans="1:6" ht="32.25" customHeight="1" thickBot="1">
      <c r="A1" s="191" t="s">
        <v>730</v>
      </c>
    </row>
    <row r="2" spans="1:6" ht="20.25" customHeight="1">
      <c r="A2" s="154" t="s">
        <v>681</v>
      </c>
      <c r="B2" s="153"/>
      <c r="C2" s="153"/>
      <c r="D2" s="153"/>
      <c r="E2" s="153"/>
      <c r="F2" s="153"/>
    </row>
    <row r="3" spans="1:6" ht="15" customHeight="1">
      <c r="A3" s="154" t="s">
        <v>816</v>
      </c>
      <c r="B3" s="153"/>
      <c r="C3" s="153"/>
      <c r="D3" s="153"/>
      <c r="E3" s="153"/>
      <c r="F3" s="153"/>
    </row>
    <row r="4" spans="1:6" ht="26.25" customHeight="1">
      <c r="A4" s="131" t="s">
        <v>731</v>
      </c>
    </row>
    <row r="5" spans="1:6" ht="57" customHeight="1">
      <c r="A5" s="130" t="s">
        <v>732</v>
      </c>
    </row>
    <row r="6" spans="1:6" ht="21.75" customHeight="1">
      <c r="A6" s="131" t="s">
        <v>733</v>
      </c>
    </row>
    <row r="7" spans="1:6" ht="38.25" customHeight="1">
      <c r="A7" s="130" t="s">
        <v>734</v>
      </c>
    </row>
    <row r="8" spans="1:6" ht="24.75" customHeight="1">
      <c r="A8" s="131" t="s">
        <v>735</v>
      </c>
    </row>
    <row r="9" spans="1:6" ht="39.75" customHeight="1">
      <c r="A9" s="130" t="s">
        <v>736</v>
      </c>
    </row>
    <row r="10" spans="1:6" ht="61.5" customHeight="1">
      <c r="A10" s="130" t="s">
        <v>737</v>
      </c>
    </row>
    <row r="11" spans="1:6" ht="25.5" customHeight="1">
      <c r="A11" s="131" t="s">
        <v>738</v>
      </c>
    </row>
    <row r="12" spans="1:6" ht="73.5" customHeight="1">
      <c r="A12" s="130" t="s">
        <v>739</v>
      </c>
    </row>
    <row r="13" spans="1:6">
      <c r="A13" s="130"/>
    </row>
    <row r="14" spans="1:6">
      <c r="A14" s="130" t="s">
        <v>740</v>
      </c>
    </row>
    <row r="15" spans="1:6" ht="30.75" customHeight="1">
      <c r="A15" s="130" t="s">
        <v>741</v>
      </c>
    </row>
    <row r="16" spans="1:6" ht="41.25" customHeight="1">
      <c r="A16" s="130" t="s">
        <v>742</v>
      </c>
    </row>
    <row r="17" spans="1:1" ht="30.75" customHeight="1">
      <c r="A17" s="130" t="s">
        <v>743</v>
      </c>
    </row>
    <row r="18" spans="1:1" ht="44.25" customHeight="1">
      <c r="A18" s="130" t="s">
        <v>744</v>
      </c>
    </row>
    <row r="19" spans="1:1" ht="27.75" customHeight="1">
      <c r="A19" s="130" t="s">
        <v>745</v>
      </c>
    </row>
    <row r="20" spans="1:1" ht="39.75" customHeight="1">
      <c r="A20" s="130" t="s">
        <v>746</v>
      </c>
    </row>
    <row r="21" spans="1:1" ht="27" customHeight="1">
      <c r="A21" s="130" t="s">
        <v>747</v>
      </c>
    </row>
    <row r="22" spans="1:1" ht="30" customHeight="1">
      <c r="A22" s="130" t="s">
        <v>748</v>
      </c>
    </row>
    <row r="23" spans="1:1">
      <c r="A23" s="130"/>
    </row>
    <row r="24" spans="1:1">
      <c r="A24" s="131" t="s">
        <v>749</v>
      </c>
    </row>
    <row r="25" spans="1:1" ht="149.25" customHeight="1">
      <c r="A25" s="130" t="s">
        <v>750</v>
      </c>
    </row>
    <row r="26" spans="1:1">
      <c r="A26" s="130"/>
    </row>
    <row r="27" spans="1:1">
      <c r="A27" s="131" t="s">
        <v>751</v>
      </c>
    </row>
    <row r="28" spans="1:1">
      <c r="A28" s="131" t="s">
        <v>752</v>
      </c>
    </row>
    <row r="29" spans="1:1" ht="25.5" customHeight="1">
      <c r="A29" s="130" t="s">
        <v>753</v>
      </c>
    </row>
    <row r="30" spans="1:1" ht="43.5" customHeight="1">
      <c r="A30" s="130" t="s">
        <v>754</v>
      </c>
    </row>
    <row r="31" spans="1:1" ht="30" customHeight="1">
      <c r="A31" s="131" t="s">
        <v>755</v>
      </c>
    </row>
    <row r="32" spans="1:1" ht="93" customHeight="1">
      <c r="A32" s="130" t="s">
        <v>756</v>
      </c>
    </row>
    <row r="33" spans="1:1" ht="74.25" customHeight="1">
      <c r="A33" s="130" t="s">
        <v>757</v>
      </c>
    </row>
    <row r="34" spans="1:1" ht="31.5" customHeight="1">
      <c r="A34" s="130" t="s">
        <v>758</v>
      </c>
    </row>
    <row r="35" spans="1:1" ht="42.75" customHeight="1">
      <c r="A35" s="130" t="s">
        <v>759</v>
      </c>
    </row>
    <row r="36" spans="1:1" ht="46.5" customHeight="1">
      <c r="A36" s="130" t="s">
        <v>760</v>
      </c>
    </row>
    <row r="37" spans="1:1" ht="49.5" customHeight="1">
      <c r="A37" s="130" t="s">
        <v>761</v>
      </c>
    </row>
    <row r="38" spans="1:1" ht="42" customHeight="1">
      <c r="A38" s="130" t="s">
        <v>762</v>
      </c>
    </row>
    <row r="39" spans="1:1" ht="24" customHeight="1">
      <c r="A39" s="130" t="s">
        <v>763</v>
      </c>
    </row>
    <row r="40" spans="1:1" ht="23.25" customHeight="1">
      <c r="A40" s="130" t="s">
        <v>764</v>
      </c>
    </row>
    <row r="41" spans="1:1" ht="37.5" customHeight="1">
      <c r="A41" s="130" t="s">
        <v>765</v>
      </c>
    </row>
    <row r="42" spans="1:1" ht="73.5" customHeight="1">
      <c r="A42" s="130" t="s">
        <v>766</v>
      </c>
    </row>
    <row r="43" spans="1:1" ht="54.75" customHeight="1">
      <c r="A43" s="130" t="s">
        <v>767</v>
      </c>
    </row>
    <row r="44" spans="1:1" ht="60" customHeight="1">
      <c r="A44" s="130" t="s">
        <v>768</v>
      </c>
    </row>
    <row r="45" spans="1:1" ht="45" customHeight="1">
      <c r="A45" s="130" t="s">
        <v>769</v>
      </c>
    </row>
    <row r="46" spans="1:1" ht="31.5" customHeight="1">
      <c r="A46" s="130" t="s">
        <v>770</v>
      </c>
    </row>
    <row r="47" spans="1:1" ht="57.75" customHeight="1">
      <c r="A47" s="130" t="s">
        <v>771</v>
      </c>
    </row>
    <row r="48" spans="1:1" ht="29.25" customHeight="1">
      <c r="A48" s="131" t="s">
        <v>772</v>
      </c>
    </row>
    <row r="49" spans="1:1" ht="45" customHeight="1">
      <c r="A49" s="130" t="s">
        <v>773</v>
      </c>
    </row>
    <row r="50" spans="1:1" ht="37.5" customHeight="1">
      <c r="A50" s="130" t="s">
        <v>774</v>
      </c>
    </row>
    <row r="51" spans="1:1" ht="41.25" customHeight="1">
      <c r="A51" s="130" t="s">
        <v>775</v>
      </c>
    </row>
    <row r="52" spans="1:1" ht="27.75" customHeight="1">
      <c r="A52" s="131" t="s">
        <v>776</v>
      </c>
    </row>
    <row r="53" spans="1:1" ht="87" customHeight="1">
      <c r="A53" s="130" t="s">
        <v>777</v>
      </c>
    </row>
    <row r="54" spans="1:1" ht="27.75" customHeight="1">
      <c r="A54" s="130" t="s">
        <v>778</v>
      </c>
    </row>
    <row r="55" spans="1:1" ht="62.25" customHeight="1">
      <c r="A55" s="130" t="s">
        <v>779</v>
      </c>
    </row>
    <row r="56" spans="1:1" ht="72" customHeight="1">
      <c r="A56" s="130" t="s">
        <v>780</v>
      </c>
    </row>
    <row r="57" spans="1:1" ht="40.5" customHeight="1">
      <c r="A57" s="130" t="s">
        <v>781</v>
      </c>
    </row>
    <row r="58" spans="1:1" ht="44.25" customHeight="1">
      <c r="A58" s="130" t="s">
        <v>782</v>
      </c>
    </row>
    <row r="59" spans="1:1" ht="45.75" customHeight="1">
      <c r="A59" s="130" t="s">
        <v>783</v>
      </c>
    </row>
    <row r="60" spans="1:1">
      <c r="A60" s="130"/>
    </row>
    <row r="61" spans="1:1">
      <c r="A61" s="131" t="s">
        <v>784</v>
      </c>
    </row>
    <row r="62" spans="1:1" ht="92.25" customHeight="1">
      <c r="A62" s="130" t="s">
        <v>785</v>
      </c>
    </row>
    <row r="63" spans="1:1" ht="27" customHeight="1">
      <c r="A63" s="131" t="s">
        <v>786</v>
      </c>
    </row>
    <row r="64" spans="1:1" ht="26.25" customHeight="1">
      <c r="A64" s="131" t="s">
        <v>787</v>
      </c>
    </row>
    <row r="65" spans="1:1" ht="24" customHeight="1">
      <c r="A65" s="131" t="s">
        <v>788</v>
      </c>
    </row>
    <row r="66" spans="1:1" ht="25.5" customHeight="1">
      <c r="A66" s="131" t="s">
        <v>789</v>
      </c>
    </row>
    <row r="67" spans="1:1" ht="26.25" customHeight="1">
      <c r="A67" s="130" t="s">
        <v>790</v>
      </c>
    </row>
    <row r="68" spans="1:1" ht="29.25" customHeight="1">
      <c r="A68" s="130" t="s">
        <v>791</v>
      </c>
    </row>
    <row r="69" spans="1:1" ht="33" customHeight="1">
      <c r="A69" s="130" t="s">
        <v>792</v>
      </c>
    </row>
    <row r="70" spans="1:1" ht="45.75" customHeight="1">
      <c r="A70" s="130" t="s">
        <v>793</v>
      </c>
    </row>
    <row r="71" spans="1:1" ht="27" customHeight="1">
      <c r="A71" s="130" t="s">
        <v>794</v>
      </c>
    </row>
    <row r="72" spans="1:1" ht="30" customHeight="1">
      <c r="A72" s="130" t="s">
        <v>795</v>
      </c>
    </row>
    <row r="73" spans="1:1" ht="27.75" customHeight="1">
      <c r="A73" s="130" t="s">
        <v>796</v>
      </c>
    </row>
    <row r="74" spans="1:1" ht="27.75" customHeight="1">
      <c r="A74" s="130" t="s">
        <v>797</v>
      </c>
    </row>
    <row r="75" spans="1:1" ht="24" customHeight="1">
      <c r="A75" s="130" t="s">
        <v>798</v>
      </c>
    </row>
    <row r="76" spans="1:1">
      <c r="A76" s="130"/>
    </row>
    <row r="77" spans="1:1">
      <c r="A77" s="131" t="s">
        <v>799</v>
      </c>
    </row>
    <row r="78" spans="1:1" ht="34.5" customHeight="1">
      <c r="A78" s="130" t="s">
        <v>800</v>
      </c>
    </row>
    <row r="79" spans="1:1" ht="33" customHeight="1">
      <c r="A79" s="130" t="s">
        <v>801</v>
      </c>
    </row>
    <row r="80" spans="1:1" ht="39.75" customHeight="1">
      <c r="A80" s="130" t="s">
        <v>802</v>
      </c>
    </row>
    <row r="81" spans="1:1" ht="42.75" customHeight="1">
      <c r="A81" s="130" t="s">
        <v>803</v>
      </c>
    </row>
    <row r="82" spans="1:1" ht="38.25" customHeight="1">
      <c r="A82" s="130" t="s">
        <v>804</v>
      </c>
    </row>
    <row r="83" spans="1:1" ht="33" customHeight="1">
      <c r="A83" s="130" t="s">
        <v>805</v>
      </c>
    </row>
    <row r="84" spans="1:1" ht="28.5" customHeight="1">
      <c r="A84" s="130" t="s">
        <v>806</v>
      </c>
    </row>
    <row r="85" spans="1:1" ht="21.75" customHeight="1">
      <c r="A85" s="133" t="s">
        <v>807</v>
      </c>
    </row>
    <row r="86" spans="1:1" ht="64.5" customHeight="1">
      <c r="A86" s="132" t="s">
        <v>808</v>
      </c>
    </row>
    <row r="87" spans="1:1">
      <c r="A87" s="130"/>
    </row>
    <row r="88" spans="1:1" ht="27.75" customHeight="1">
      <c r="A88" s="131" t="s">
        <v>809</v>
      </c>
    </row>
    <row r="89" spans="1:1" ht="24.75" customHeight="1">
      <c r="A89" s="130" t="s">
        <v>810</v>
      </c>
    </row>
    <row r="90" spans="1:1" ht="30" customHeight="1">
      <c r="A90" s="130" t="s">
        <v>811</v>
      </c>
    </row>
    <row r="91" spans="1:1" ht="78.75" customHeight="1">
      <c r="A91" s="130" t="s">
        <v>812</v>
      </c>
    </row>
    <row r="92" spans="1:1">
      <c r="A92" s="130"/>
    </row>
    <row r="93" spans="1:1">
      <c r="A93" s="130" t="s">
        <v>813</v>
      </c>
    </row>
    <row r="94" spans="1:1">
      <c r="A94" s="130"/>
    </row>
    <row r="95" spans="1:1">
      <c r="A95" s="130"/>
    </row>
    <row r="96" spans="1:1">
      <c r="A96" s="129" t="s">
        <v>814</v>
      </c>
    </row>
  </sheetData>
  <pageMargins left="0.511811024" right="0.511811024" top="0.78740157499999996" bottom="0.78740157499999996" header="0.31496062000000002" footer="0.31496062000000002"/>
  <pageSetup paperSize="9" scale="98" orientation="portrait" r:id="rId1"/>
  <rowBreaks count="4" manualBreakCount="4">
    <brk id="22" man="1"/>
    <brk id="38" max="16383" man="1"/>
    <brk id="55"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7</vt:i4>
      </vt:variant>
    </vt:vector>
  </HeadingPairs>
  <TitlesOfParts>
    <vt:vector size="11" baseType="lpstr">
      <vt:lpstr>CAD-1</vt:lpstr>
      <vt:lpstr>1 - PLANILHA GERAL</vt:lpstr>
      <vt:lpstr>2 - CRON.</vt:lpstr>
      <vt:lpstr>3 - ESPECIF.COMPLEMENTAR</vt:lpstr>
      <vt:lpstr>'3 - ESPECIF.COMPLEMENTAR'!_GoBack</vt:lpstr>
      <vt:lpstr>'1 - PLANILHA GERAL'!Area_de_impressao</vt:lpstr>
      <vt:lpstr>'2 - CRON.'!Area_de_impressao</vt:lpstr>
      <vt:lpstr>'3 - ESPECIF.COMPLEMENTAR'!Area_de_impressao</vt:lpstr>
      <vt:lpstr>'CAD-1'!Area_de_impressao</vt:lpstr>
      <vt:lpstr>'1 - PLANILHA GERAL'!Titulos_de_impressao</vt:lpstr>
      <vt:lpstr>'2 - CRON.'!Titulos_de_impressao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dc:creator>
  <cp:lastModifiedBy>ADM-05</cp:lastModifiedBy>
  <cp:lastPrinted>2017-07-14T19:35:24Z</cp:lastPrinted>
  <dcterms:created xsi:type="dcterms:W3CDTF">2016-12-28T20:15:33Z</dcterms:created>
  <dcterms:modified xsi:type="dcterms:W3CDTF">2017-12-28T17:23:02Z</dcterms:modified>
</cp:coreProperties>
</file>